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3 UDC DOCS\APPENDIX 3-BIDDING AND CONSTRUCTION FORMS\Division 01 Documents, General Construction Requirements\Division_01_DRAFTS\"/>
    </mc:Choice>
  </mc:AlternateContent>
  <bookViews>
    <workbookView xWindow="120" yWindow="15" windowWidth="18960" windowHeight="11325" tabRatio="784" activeTab="2"/>
  </bookViews>
  <sheets>
    <sheet name="00 63 57 CHANGE ORDER REQUEST" sheetId="2" r:id="rId1"/>
    <sheet name="00 63 63 FORM FOR CO OR CD" sheetId="3" r:id="rId2"/>
    <sheet name="00 63 63.1 CO SUMMARY" sheetId="1" r:id="rId3"/>
  </sheets>
  <definedNames>
    <definedName name="_xlnm.Print_Area" localSheetId="0">'00 63 57 CHANGE ORDER REQUEST'!$A:$L</definedName>
    <definedName name="_xlnm.Print_Area" localSheetId="1">'00 63 63 FORM FOR CO OR CD'!$A:$M</definedName>
    <definedName name="_xlnm.Print_Area" localSheetId="2">'00 63 63.1 CO SUMMARY'!$A:$Q</definedName>
  </definedNames>
  <calcPr calcId="162913"/>
</workbook>
</file>

<file path=xl/calcChain.xml><?xml version="1.0" encoding="utf-8"?>
<calcChain xmlns="http://schemas.openxmlformats.org/spreadsheetml/2006/main">
  <c r="L27" i="3" l="1"/>
  <c r="J27" i="3"/>
  <c r="L25" i="3" l="1"/>
  <c r="L24" i="3"/>
  <c r="L23" i="3"/>
  <c r="L22" i="3"/>
  <c r="L21" i="3"/>
  <c r="L20" i="3"/>
  <c r="L19" i="3"/>
  <c r="L18" i="3"/>
  <c r="L17" i="3"/>
  <c r="L16" i="3"/>
  <c r="J25" i="3"/>
  <c r="J24" i="3"/>
  <c r="J23" i="3"/>
  <c r="J22" i="3"/>
  <c r="J21" i="3"/>
  <c r="J20" i="3"/>
  <c r="J19" i="3"/>
  <c r="J18" i="3"/>
  <c r="J17" i="3"/>
  <c r="J16" i="3"/>
  <c r="C25" i="3"/>
  <c r="C24" i="3"/>
  <c r="C23" i="3"/>
  <c r="C22" i="3"/>
  <c r="C21" i="3"/>
  <c r="C20" i="3"/>
  <c r="C19" i="3"/>
  <c r="C18" i="3"/>
  <c r="C17" i="3"/>
  <c r="C16" i="3"/>
  <c r="C15" i="3"/>
  <c r="L15" i="3"/>
  <c r="J15" i="3"/>
  <c r="F9" i="3"/>
  <c r="F8" i="3"/>
  <c r="L9" i="3"/>
  <c r="K6" i="3"/>
  <c r="M4" i="3"/>
  <c r="J28" i="3" l="1"/>
  <c r="A40" i="2"/>
  <c r="A25" i="3" s="1"/>
  <c r="A39" i="2"/>
  <c r="A24" i="3" s="1"/>
  <c r="A38" i="2"/>
  <c r="A37" i="2"/>
  <c r="A36" i="2"/>
  <c r="A21" i="3" s="1"/>
  <c r="A35" i="2"/>
  <c r="A20" i="3" s="1"/>
  <c r="A34" i="2"/>
  <c r="A19" i="3" s="1"/>
  <c r="A33" i="2"/>
  <c r="A18" i="3" s="1"/>
  <c r="A32" i="2"/>
  <c r="A17" i="3" s="1"/>
  <c r="A31" i="2"/>
  <c r="A16" i="3" s="1"/>
  <c r="A23" i="3"/>
  <c r="A22" i="3"/>
  <c r="A30" i="2"/>
  <c r="A15" i="3" s="1"/>
  <c r="L14" i="3"/>
  <c r="J14" i="3"/>
  <c r="A14" i="3"/>
  <c r="A30" i="1"/>
  <c r="G24" i="1"/>
  <c r="G23" i="1"/>
  <c r="G22" i="1"/>
  <c r="G21" i="1"/>
  <c r="G20" i="1"/>
  <c r="G19" i="1"/>
  <c r="G18" i="1"/>
  <c r="G17" i="1"/>
  <c r="G16" i="1"/>
  <c r="G15" i="1"/>
  <c r="G14" i="1"/>
  <c r="F24" i="1"/>
  <c r="D24" i="1"/>
  <c r="A24" i="1"/>
  <c r="F23" i="1"/>
  <c r="D23" i="1"/>
  <c r="A23" i="1"/>
  <c r="F22" i="1"/>
  <c r="D22" i="1"/>
  <c r="A22" i="1"/>
  <c r="F21" i="1"/>
  <c r="D21" i="1"/>
  <c r="A21" i="1"/>
  <c r="F20" i="1"/>
  <c r="D20" i="1"/>
  <c r="A20" i="1"/>
  <c r="F19" i="1"/>
  <c r="D19" i="1"/>
  <c r="A19" i="1"/>
  <c r="F18" i="1"/>
  <c r="D18" i="1"/>
  <c r="A18" i="1"/>
  <c r="F17" i="1"/>
  <c r="D17" i="1"/>
  <c r="A17" i="1"/>
  <c r="F16" i="1"/>
  <c r="D16" i="1"/>
  <c r="A16" i="1"/>
  <c r="F15" i="1"/>
  <c r="D15" i="1"/>
  <c r="A15" i="1"/>
  <c r="F14" i="1"/>
  <c r="D14" i="1"/>
  <c r="A14" i="1"/>
  <c r="J12" i="1"/>
  <c r="D12" i="1"/>
  <c r="L11" i="1"/>
  <c r="L10" i="1"/>
  <c r="D11" i="1"/>
  <c r="D10" i="1"/>
  <c r="K2" i="1"/>
  <c r="D3" i="1"/>
  <c r="D2" i="1"/>
  <c r="G25" i="1" l="1"/>
  <c r="F25" i="1"/>
  <c r="L29" i="3"/>
  <c r="I40" i="2"/>
  <c r="I39" i="2"/>
  <c r="I38" i="2"/>
  <c r="I37" i="2"/>
  <c r="I36" i="2"/>
  <c r="I35" i="2"/>
  <c r="I34" i="2"/>
  <c r="I33" i="2"/>
  <c r="I32" i="2"/>
  <c r="I31" i="2"/>
  <c r="F40" i="2"/>
  <c r="M25" i="3" s="1"/>
  <c r="F39" i="2"/>
  <c r="M24" i="3" s="1"/>
  <c r="F38" i="2"/>
  <c r="M23" i="3" s="1"/>
  <c r="F37" i="2"/>
  <c r="M22" i="3" s="1"/>
  <c r="F36" i="2"/>
  <c r="M21" i="3" s="1"/>
  <c r="F35" i="2"/>
  <c r="M20" i="3" s="1"/>
  <c r="F34" i="2"/>
  <c r="M19" i="3" s="1"/>
  <c r="F33" i="2"/>
  <c r="M18" i="3" s="1"/>
  <c r="F32" i="2"/>
  <c r="M17" i="3" s="1"/>
  <c r="F31" i="2"/>
  <c r="M16" i="3" s="1"/>
  <c r="K40" i="2"/>
  <c r="J40" i="2"/>
  <c r="L24" i="1" s="1"/>
  <c r="K39" i="2"/>
  <c r="J39" i="2"/>
  <c r="L23" i="1" s="1"/>
  <c r="K38" i="2"/>
  <c r="J38" i="2"/>
  <c r="L22" i="1" s="1"/>
  <c r="K37" i="2"/>
  <c r="J37" i="2"/>
  <c r="L21" i="1" s="1"/>
  <c r="K36" i="2"/>
  <c r="J36" i="2"/>
  <c r="L20" i="1" s="1"/>
  <c r="K35" i="2"/>
  <c r="J35" i="2"/>
  <c r="L19" i="1" s="1"/>
  <c r="K34" i="2"/>
  <c r="J34" i="2"/>
  <c r="L18" i="1" s="1"/>
  <c r="K33" i="2"/>
  <c r="J33" i="2"/>
  <c r="L17" i="1" s="1"/>
  <c r="K32" i="2"/>
  <c r="J32" i="2"/>
  <c r="L16" i="1" s="1"/>
  <c r="K31" i="2"/>
  <c r="J31" i="2"/>
  <c r="L15" i="1" s="1"/>
  <c r="J30" i="2"/>
  <c r="L14" i="1" s="1"/>
  <c r="H41" i="2"/>
  <c r="G41" i="2"/>
  <c r="E41" i="2"/>
  <c r="D41" i="2"/>
  <c r="L25" i="1" l="1"/>
  <c r="J35" i="3"/>
  <c r="J38" i="3" s="1"/>
  <c r="J32" i="3"/>
  <c r="J15" i="1"/>
  <c r="J19" i="1"/>
  <c r="J23" i="1"/>
  <c r="J16" i="1"/>
  <c r="J20" i="1"/>
  <c r="J24" i="1"/>
  <c r="J17" i="1"/>
  <c r="J21" i="1"/>
  <c r="J18" i="1"/>
  <c r="J22" i="1"/>
  <c r="L31" i="2"/>
  <c r="P15" i="1" s="1"/>
  <c r="O15" i="1"/>
  <c r="L33" i="2"/>
  <c r="P17" i="1" s="1"/>
  <c r="O17" i="1"/>
  <c r="L35" i="2"/>
  <c r="P19" i="1" s="1"/>
  <c r="O19" i="1"/>
  <c r="L37" i="2"/>
  <c r="P21" i="1" s="1"/>
  <c r="O21" i="1"/>
  <c r="L39" i="2"/>
  <c r="P23" i="1" s="1"/>
  <c r="O23" i="1"/>
  <c r="L32" i="2"/>
  <c r="P16" i="1" s="1"/>
  <c r="O16" i="1"/>
  <c r="L34" i="2"/>
  <c r="P18" i="1" s="1"/>
  <c r="O18" i="1"/>
  <c r="L36" i="2"/>
  <c r="P20" i="1" s="1"/>
  <c r="O20" i="1"/>
  <c r="L38" i="2"/>
  <c r="P22" i="1" s="1"/>
  <c r="O22" i="1"/>
  <c r="L40" i="2"/>
  <c r="P24" i="1" s="1"/>
  <c r="O24" i="1"/>
  <c r="J41" i="2"/>
  <c r="K30" i="2"/>
  <c r="O14" i="1" s="1"/>
  <c r="I30" i="2"/>
  <c r="I41" i="2" s="1"/>
  <c r="M33" i="3" s="1"/>
  <c r="F30" i="2"/>
  <c r="M15" i="3" s="1"/>
  <c r="O25" i="1" l="1"/>
  <c r="M30" i="3"/>
  <c r="H44" i="2"/>
  <c r="J43" i="3" s="1"/>
  <c r="L42" i="3"/>
  <c r="F41" i="2"/>
  <c r="J14" i="1"/>
  <c r="J25" i="1" s="1"/>
  <c r="L30" i="2"/>
  <c r="K41" i="2"/>
  <c r="G43" i="2" l="1"/>
  <c r="G26" i="1"/>
  <c r="G27" i="1" s="1"/>
  <c r="L41" i="2"/>
  <c r="M40" i="3" s="1"/>
  <c r="P14" i="1"/>
  <c r="P25" i="1" s="1"/>
</calcChain>
</file>

<file path=xl/sharedStrings.xml><?xml version="1.0" encoding="utf-8"?>
<sst xmlns="http://schemas.openxmlformats.org/spreadsheetml/2006/main" count="183" uniqueCount="111">
  <si>
    <t>Austin Peay State University</t>
  </si>
  <si>
    <t>Owner/User Agency</t>
  </si>
  <si>
    <t>SPA</t>
  </si>
  <si>
    <t>Initiating Entity</t>
  </si>
  <si>
    <t>Cause</t>
  </si>
  <si>
    <t>Time</t>
  </si>
  <si>
    <t>Cost</t>
  </si>
  <si>
    <t>% BCA</t>
  </si>
  <si>
    <t>Submitted by:</t>
  </si>
  <si>
    <t>Approved:</t>
  </si>
  <si>
    <t>Project Title</t>
  </si>
  <si>
    <t>Location</t>
  </si>
  <si>
    <t>SBC No.</t>
  </si>
  <si>
    <t>Subprojects</t>
  </si>
  <si>
    <t>Bid Target</t>
  </si>
  <si>
    <t>MACC</t>
  </si>
  <si>
    <t>Contingency</t>
  </si>
  <si>
    <t>% of Bid Target:</t>
  </si>
  <si>
    <t>Master Project</t>
  </si>
  <si>
    <t>Subproject #</t>
  </si>
  <si>
    <t>Undedicated Funds</t>
  </si>
  <si>
    <t>Provide a summary of sources of undedicated project funds:</t>
  </si>
  <si>
    <t>Designer</t>
  </si>
  <si>
    <t>Construction Completion %</t>
  </si>
  <si>
    <t>Contractor</t>
  </si>
  <si>
    <t>Target Substantial Completion</t>
  </si>
  <si>
    <t>Base Contract Amt</t>
  </si>
  <si>
    <t>This Change Order #</t>
  </si>
  <si>
    <t>External Factors</t>
  </si>
  <si>
    <t>Hidden Conditions</t>
  </si>
  <si>
    <t>Codes (provide code regulation)</t>
  </si>
  <si>
    <t>Unavoidable Delays</t>
  </si>
  <si>
    <t>Error</t>
  </si>
  <si>
    <t>Omission</t>
  </si>
  <si>
    <t>Schedule Modifications</t>
  </si>
  <si>
    <t>Added Scope</t>
  </si>
  <si>
    <t>Cost Efficiencies</t>
  </si>
  <si>
    <t>Value Added</t>
  </si>
  <si>
    <t>TOTAL</t>
  </si>
  <si>
    <t>Total Change Orders (including this one)</t>
  </si>
  <si>
    <t>Revised Contract Amount</t>
  </si>
  <si>
    <t>Provide a summary justification for the current Change Order to be approved:</t>
  </si>
  <si>
    <t>Owner/User Agency:</t>
  </si>
  <si>
    <t>This Change Order Request (Proposal) contains an itemized quotation for changes in the Contract Sum and/or Time in response to proposed modifications to the Contract Documents based on Proposal Request No. or other conditions which require this Proposal.</t>
  </si>
  <si>
    <t>Submitted By:</t>
  </si>
  <si>
    <t>Phone:</t>
  </si>
  <si>
    <t>Amendment</t>
  </si>
  <si>
    <t>Change Order</t>
  </si>
  <si>
    <t>Construction Change Directive</t>
  </si>
  <si>
    <t>Modification Number:</t>
  </si>
  <si>
    <t>Project:</t>
  </si>
  <si>
    <t>Original Contract Date:</t>
  </si>
  <si>
    <t>This Change initiated:</t>
  </si>
  <si>
    <t>Project Number:</t>
  </si>
  <si>
    <t>The following changes in the Contract are hereby directed:</t>
  </si>
  <si>
    <t>RFP #</t>
  </si>
  <si>
    <t>Total Cost</t>
  </si>
  <si>
    <t>Owner</t>
  </si>
  <si>
    <t>THIS CHANGE ORDER</t>
  </si>
  <si>
    <t>BASE CONTRACT AMOUNT (BCA)</t>
  </si>
  <si>
    <t>JUSTIFICATION</t>
  </si>
  <si>
    <t xml:space="preserve"> Total Time/Days</t>
  </si>
  <si>
    <t>Time/Days</t>
  </si>
  <si>
    <t xml:space="preserve">ALL PRIOR CHANGE ORDERS </t>
  </si>
  <si>
    <t>Multiple</t>
  </si>
  <si>
    <t>CHANGE ORDER TOTALS</t>
  </si>
  <si>
    <t>Total Modifications</t>
  </si>
  <si>
    <t>The new Contract sum, including this modification</t>
  </si>
  <si>
    <t>The new Contract Time, including this modification</t>
  </si>
  <si>
    <t>Select</t>
  </si>
  <si>
    <t>XXX/XXXXX-XXXX</t>
  </si>
  <si>
    <t xml:space="preserve">Net Change previously authorized </t>
  </si>
  <si>
    <t>The Contract Sum prior to this Modification</t>
  </si>
  <si>
    <t>Email:</t>
  </si>
  <si>
    <t>BLDG</t>
  </si>
  <si>
    <t>PROJECT NAME</t>
  </si>
  <si>
    <t>DESIGN FIRM</t>
  </si>
  <si>
    <t>GC</t>
  </si>
  <si>
    <t xml:space="preserve">Single              </t>
  </si>
  <si>
    <t>SUMMARY</t>
  </si>
  <si>
    <t>The last day of the Contract Time, including this modification</t>
  </si>
  <si>
    <t>Contingency Prior to this Modification</t>
  </si>
  <si>
    <t>The new Contingency Amount</t>
  </si>
  <si>
    <t>Percentage of Previous Change Orders</t>
  </si>
  <si>
    <t>%</t>
  </si>
  <si>
    <t>does not change</t>
  </si>
  <si>
    <t>decreases</t>
  </si>
  <si>
    <t>increases</t>
  </si>
  <si>
    <t xml:space="preserve">This modification  </t>
  </si>
  <si>
    <t>the Contract Sum</t>
  </si>
  <si>
    <t>the Contract Time</t>
  </si>
  <si>
    <t>This modification</t>
  </si>
  <si>
    <t>the Change Order Percentage</t>
  </si>
  <si>
    <t>Original Contract Sum:</t>
  </si>
  <si>
    <t>New Percentage of Change Orders including this Modification</t>
  </si>
  <si>
    <t>signed</t>
  </si>
  <si>
    <t>name</t>
  </si>
  <si>
    <t>title</t>
  </si>
  <si>
    <t>for</t>
  </si>
  <si>
    <t>Additional Owner signatures (as required):</t>
  </si>
  <si>
    <t>RFP modifies the Contract time and/or Contract sum for the Labor and Materials neccesary to &lt;&lt;&gt;&gt;</t>
  </si>
  <si>
    <t>This Change order will modify the Contract time and/or Contract sum due to the following &lt;&lt;RFP's, Designer Recommendation&gt;&gt;.
EXAMPLE</t>
  </si>
  <si>
    <t>X</t>
  </si>
  <si>
    <r>
      <rPr>
        <b/>
        <sz val="10"/>
        <rFont val="Calibri"/>
        <family val="2"/>
      </rPr>
      <t xml:space="preserve">Total Change Orders
</t>
    </r>
    <r>
      <rPr>
        <b/>
        <sz val="9"/>
        <rFont val="Calibri"/>
        <family val="2"/>
      </rPr>
      <t>(including this one)</t>
    </r>
  </si>
  <si>
    <r>
      <t xml:space="preserve">Date: </t>
    </r>
    <r>
      <rPr>
        <b/>
        <u/>
        <sz val="20"/>
        <color rgb="FF000000"/>
        <rFont val="Calibri"/>
        <family val="2"/>
      </rPr>
      <t xml:space="preserve">                      </t>
    </r>
  </si>
  <si>
    <r>
      <t xml:space="preserve">Project No.: </t>
    </r>
    <r>
      <rPr>
        <b/>
        <u/>
        <sz val="20"/>
        <color rgb="FF000000"/>
        <rFont val="Calibri"/>
        <family val="2"/>
      </rPr>
      <t xml:space="preserve">                                                                                                   </t>
    </r>
  </si>
  <si>
    <r>
      <t xml:space="preserve">Change Request No.: </t>
    </r>
    <r>
      <rPr>
        <b/>
        <u/>
        <sz val="20"/>
        <color rgb="FF000000"/>
        <rFont val="Calibri"/>
        <family val="2"/>
      </rPr>
      <t xml:space="preserve">                            </t>
    </r>
  </si>
  <si>
    <r>
      <t xml:space="preserve">Project Title: </t>
    </r>
    <r>
      <rPr>
        <b/>
        <u/>
        <sz val="20"/>
        <color rgb="FF000000"/>
        <rFont val="Calibri"/>
        <family val="2"/>
      </rPr>
      <t xml:space="preserve">                                                                                        </t>
    </r>
  </si>
  <si>
    <r>
      <t>Facility Name:</t>
    </r>
    <r>
      <rPr>
        <b/>
        <u/>
        <sz val="20"/>
        <color rgb="FF000000"/>
        <rFont val="Calibri"/>
        <family val="2"/>
      </rPr>
      <t xml:space="preserve">                                                                                  </t>
    </r>
  </si>
  <si>
    <r>
      <t>Description of Proposed Change:</t>
    </r>
    <r>
      <rPr>
        <sz val="20"/>
        <color rgb="FF000000"/>
        <rFont val="Calibri"/>
        <family val="2"/>
      </rPr>
      <t xml:space="preserve"> </t>
    </r>
  </si>
  <si>
    <r>
      <t>Reason for Change:</t>
    </r>
    <r>
      <rPr>
        <sz val="20"/>
        <color rgb="FF00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</si>
</sst>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8"/>
      <color rgb="FF00000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b/>
      <sz val="20"/>
      <color rgb="FF000000"/>
      <name val="Calibri"/>
      <family val="2"/>
    </font>
    <font>
      <b/>
      <u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20"/>
      <name val="Calibri"/>
      <family val="2"/>
    </font>
    <font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D6E3BC"/>
      </patternFill>
    </fill>
    <fill>
      <patternFill patternType="solid">
        <fgColor rgb="FFFFFF00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11" fillId="0" borderId="42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justify" vertical="center"/>
    </xf>
    <xf numFmtId="0" fontId="12" fillId="0" borderId="26" xfId="0" applyFont="1" applyFill="1" applyBorder="1" applyAlignment="1">
      <alignment horizontal="left" vertical="top"/>
    </xf>
    <xf numFmtId="44" fontId="6" fillId="0" borderId="42" xfId="0" applyNumberFormat="1" applyFont="1" applyFill="1" applyBorder="1" applyAlignment="1" applyProtection="1">
      <alignment vertical="center"/>
      <protection locked="0"/>
    </xf>
    <xf numFmtId="0" fontId="14" fillId="5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 applyProtection="1">
      <alignment vertical="center" wrapText="1"/>
      <protection locked="0"/>
    </xf>
    <xf numFmtId="0" fontId="14" fillId="0" borderId="42" xfId="0" applyFont="1" applyFill="1" applyBorder="1" applyAlignment="1" applyProtection="1">
      <alignment horizontal="right" vertical="center" wrapText="1"/>
      <protection locked="0"/>
    </xf>
    <xf numFmtId="0" fontId="13" fillId="0" borderId="43" xfId="0" applyFont="1" applyFill="1" applyBorder="1" applyAlignment="1">
      <alignment vertical="center" wrapText="1"/>
    </xf>
    <xf numFmtId="44" fontId="13" fillId="0" borderId="4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44" fontId="13" fillId="0" borderId="0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right" vertical="center" wrapText="1"/>
    </xf>
    <xf numFmtId="44" fontId="6" fillId="0" borderId="0" xfId="0" applyNumberFormat="1" applyFont="1" applyFill="1" applyBorder="1" applyAlignment="1">
      <alignment horizontal="right" vertical="center" wrapText="1"/>
    </xf>
    <xf numFmtId="14" fontId="13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right" vertical="top"/>
    </xf>
    <xf numFmtId="44" fontId="12" fillId="0" borderId="0" xfId="0" applyNumberFormat="1" applyFont="1" applyFill="1" applyBorder="1" applyAlignment="1">
      <alignment horizontal="right" vertical="top"/>
    </xf>
    <xf numFmtId="0" fontId="6" fillId="0" borderId="2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10" fontId="13" fillId="0" borderId="43" xfId="0" applyNumberFormat="1" applyFont="1" applyFill="1" applyBorder="1" applyAlignment="1">
      <alignment vertical="center" wrapText="1"/>
    </xf>
    <xf numFmtId="0" fontId="12" fillId="0" borderId="42" xfId="0" applyNumberFormat="1" applyFont="1" applyFill="1" applyBorder="1" applyAlignment="1">
      <alignment horizontal="left" vertical="center"/>
    </xf>
    <xf numFmtId="44" fontId="14" fillId="0" borderId="42" xfId="0" applyNumberFormat="1" applyFont="1" applyFill="1" applyBorder="1" applyAlignment="1" applyProtection="1">
      <alignment horizontal="right" vertical="center" wrapText="1"/>
      <protection locked="0"/>
    </xf>
    <xf numFmtId="10" fontId="14" fillId="0" borderId="42" xfId="1" applyNumberFormat="1" applyFont="1" applyFill="1" applyBorder="1" applyAlignment="1">
      <alignment horizontal="right" vertical="center" wrapText="1"/>
    </xf>
    <xf numFmtId="1" fontId="14" fillId="0" borderId="42" xfId="1" applyNumberFormat="1" applyFont="1" applyFill="1" applyBorder="1" applyAlignment="1" applyProtection="1">
      <alignment horizontal="right" vertical="center" wrapText="1"/>
      <protection locked="0"/>
    </xf>
    <xf numFmtId="44" fontId="12" fillId="0" borderId="42" xfId="0" applyNumberFormat="1" applyFont="1" applyFill="1" applyBorder="1" applyAlignment="1" applyProtection="1">
      <alignment horizontal="right" vertical="center" wrapText="1"/>
      <protection locked="0"/>
    </xf>
    <xf numFmtId="10" fontId="12" fillId="0" borderId="42" xfId="0" applyNumberFormat="1" applyFont="1" applyFill="1" applyBorder="1" applyAlignment="1">
      <alignment horizontal="right" vertical="center" wrapText="1"/>
    </xf>
    <xf numFmtId="1" fontId="12" fillId="0" borderId="42" xfId="0" applyNumberFormat="1" applyFont="1" applyFill="1" applyBorder="1" applyAlignment="1">
      <alignment horizontal="right" vertical="center" wrapText="1"/>
    </xf>
    <xf numFmtId="44" fontId="12" fillId="0" borderId="42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top"/>
    </xf>
    <xf numFmtId="10" fontId="15" fillId="0" borderId="0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15" fillId="0" borderId="41" xfId="0" applyFont="1" applyFill="1" applyBorder="1" applyAlignment="1">
      <alignment horizontal="left"/>
    </xf>
    <xf numFmtId="10" fontId="15" fillId="0" borderId="41" xfId="0" applyNumberFormat="1" applyFont="1" applyFill="1" applyBorder="1" applyAlignment="1">
      <alignment horizontal="left"/>
    </xf>
    <xf numFmtId="0" fontId="15" fillId="0" borderId="32" xfId="0" applyFont="1" applyFill="1" applyBorder="1" applyAlignment="1">
      <alignment horizontal="left"/>
    </xf>
    <xf numFmtId="10" fontId="15" fillId="0" borderId="32" xfId="0" applyNumberFormat="1" applyFont="1" applyFill="1" applyBorder="1" applyAlignment="1">
      <alignment horizontal="left"/>
    </xf>
    <xf numFmtId="0" fontId="15" fillId="0" borderId="32" xfId="0" applyFont="1" applyFill="1" applyBorder="1" applyAlignment="1"/>
    <xf numFmtId="0" fontId="16" fillId="0" borderId="42" xfId="0" applyFont="1" applyFill="1" applyBorder="1" applyAlignment="1" applyProtection="1">
      <alignment horizontal="center" vertical="top"/>
      <protection locked="0"/>
    </xf>
    <xf numFmtId="14" fontId="15" fillId="0" borderId="0" xfId="0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6" fillId="0" borderId="42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right" vertical="top"/>
    </xf>
    <xf numFmtId="10" fontId="15" fillId="0" borderId="42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left" vertical="top" wrapText="1"/>
    </xf>
    <xf numFmtId="44" fontId="15" fillId="0" borderId="47" xfId="0" applyNumberFormat="1" applyFont="1" applyFill="1" applyBorder="1" applyAlignment="1">
      <alignment horizontal="right" vertical="top"/>
    </xf>
    <xf numFmtId="0" fontId="15" fillId="0" borderId="47" xfId="0" applyFont="1" applyFill="1" applyBorder="1" applyAlignment="1">
      <alignment vertical="top"/>
    </xf>
    <xf numFmtId="10" fontId="15" fillId="0" borderId="47" xfId="0" applyNumberFormat="1" applyFont="1" applyFill="1" applyBorder="1" applyAlignment="1">
      <alignment vertical="top"/>
    </xf>
    <xf numFmtId="0" fontId="15" fillId="0" borderId="0" xfId="0" applyFont="1" applyFill="1" applyBorder="1" applyAlignment="1"/>
    <xf numFmtId="0" fontId="9" fillId="0" borderId="0" xfId="0" applyFont="1" applyFill="1" applyBorder="1" applyAlignment="1"/>
    <xf numFmtId="0" fontId="17" fillId="0" borderId="0" xfId="0" applyFont="1" applyFill="1" applyBorder="1" applyAlignment="1"/>
    <xf numFmtId="0" fontId="15" fillId="0" borderId="41" xfId="0" applyFont="1" applyFill="1" applyBorder="1" applyAlignment="1"/>
    <xf numFmtId="10" fontId="15" fillId="0" borderId="0" xfId="0" applyNumberFormat="1" applyFont="1" applyFill="1" applyBorder="1" applyAlignment="1"/>
    <xf numFmtId="10" fontId="15" fillId="0" borderId="41" xfId="0" applyNumberFormat="1" applyFont="1" applyFill="1" applyBorder="1" applyAlignment="1"/>
    <xf numFmtId="0" fontId="16" fillId="0" borderId="0" xfId="0" applyFont="1" applyFill="1" applyBorder="1" applyAlignment="1">
      <alignment vertical="top"/>
    </xf>
    <xf numFmtId="0" fontId="11" fillId="0" borderId="42" xfId="0" applyFont="1" applyFill="1" applyBorder="1" applyAlignment="1" applyProtection="1">
      <alignment horizontal="left" vertical="center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0" fillId="3" borderId="20" xfId="0" applyFont="1" applyFill="1" applyBorder="1" applyAlignment="1">
      <alignment horizontal="left" vertical="top" wrapText="1"/>
    </xf>
    <xf numFmtId="0" fontId="9" fillId="0" borderId="35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37" xfId="0" applyFont="1" applyFill="1" applyBorder="1" applyAlignment="1" applyProtection="1">
      <alignment horizontal="left" vertical="top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right" vertical="top" wrapText="1"/>
    </xf>
    <xf numFmtId="44" fontId="9" fillId="0" borderId="4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right" vertical="top" wrapText="1"/>
    </xf>
    <xf numFmtId="44" fontId="9" fillId="0" borderId="22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9" fontId="21" fillId="0" borderId="0" xfId="0" applyNumberFormat="1" applyFont="1" applyFill="1" applyBorder="1" applyAlignment="1" applyProtection="1">
      <alignment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 wrapText="1"/>
      <protection locked="0"/>
    </xf>
    <xf numFmtId="14" fontId="21" fillId="0" borderId="0" xfId="0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justify" vertical="center"/>
    </xf>
    <xf numFmtId="0" fontId="21" fillId="0" borderId="26" xfId="0" applyFont="1" applyFill="1" applyBorder="1" applyAlignment="1">
      <alignment horizontal="left" vertical="top"/>
    </xf>
    <xf numFmtId="0" fontId="21" fillId="0" borderId="26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left" vertical="top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14" fontId="2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26" xfId="0" applyFont="1" applyFill="1" applyBorder="1" applyAlignment="1">
      <alignment horizontal="left" vertical="top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26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 wrapText="1"/>
    </xf>
    <xf numFmtId="44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left" vertical="top"/>
    </xf>
    <xf numFmtId="0" fontId="15" fillId="0" borderId="42" xfId="0" applyFont="1" applyFill="1" applyBorder="1" applyAlignment="1">
      <alignment horizontal="left" vertical="top" wrapText="1"/>
    </xf>
    <xf numFmtId="0" fontId="16" fillId="0" borderId="42" xfId="0" applyFont="1" applyFill="1" applyBorder="1" applyAlignment="1">
      <alignment horizontal="center" vertical="top"/>
    </xf>
    <xf numFmtId="44" fontId="15" fillId="0" borderId="42" xfId="0" applyNumberFormat="1" applyFont="1" applyFill="1" applyBorder="1" applyAlignment="1">
      <alignment horizontal="right" vertical="top"/>
    </xf>
    <xf numFmtId="0" fontId="15" fillId="0" borderId="41" xfId="0" applyFont="1" applyFill="1" applyBorder="1" applyAlignment="1"/>
    <xf numFmtId="0" fontId="15" fillId="0" borderId="32" xfId="0" applyFont="1" applyFill="1" applyBorder="1" applyAlignment="1"/>
    <xf numFmtId="0" fontId="15" fillId="0" borderId="0" xfId="0" applyFont="1" applyFill="1" applyBorder="1" applyAlignment="1"/>
    <xf numFmtId="44" fontId="15" fillId="0" borderId="41" xfId="0" applyNumberFormat="1" applyFont="1" applyFill="1" applyBorder="1" applyAlignment="1"/>
    <xf numFmtId="14" fontId="15" fillId="0" borderId="4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 vertical="top"/>
    </xf>
    <xf numFmtId="0" fontId="16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vertical="top"/>
    </xf>
    <xf numFmtId="44" fontId="15" fillId="0" borderId="0" xfId="0" applyNumberFormat="1" applyFont="1" applyFill="1" applyBorder="1" applyAlignment="1">
      <alignment vertical="top"/>
    </xf>
    <xf numFmtId="44" fontId="16" fillId="0" borderId="42" xfId="0" applyNumberFormat="1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44" fontId="9" fillId="0" borderId="2" xfId="0" applyNumberFormat="1" applyFont="1" applyFill="1" applyBorder="1" applyAlignment="1">
      <alignment horizontal="left" vertical="top" wrapText="1"/>
    </xf>
    <xf numFmtId="44" fontId="9" fillId="0" borderId="3" xfId="0" applyNumberFormat="1" applyFont="1" applyFill="1" applyBorder="1" applyAlignment="1">
      <alignment horizontal="left" vertical="top" wrapText="1"/>
    </xf>
    <xf numFmtId="44" fontId="9" fillId="0" borderId="4" xfId="0" applyNumberFormat="1" applyFont="1" applyFill="1" applyBorder="1" applyAlignment="1">
      <alignment horizontal="left" vertical="top" wrapText="1"/>
    </xf>
    <xf numFmtId="10" fontId="9" fillId="0" borderId="2" xfId="0" applyNumberFormat="1" applyFont="1" applyFill="1" applyBorder="1" applyAlignment="1">
      <alignment horizontal="right" vertical="top" wrapText="1"/>
    </xf>
    <xf numFmtId="10" fontId="9" fillId="0" borderId="40" xfId="0" applyNumberFormat="1" applyFont="1" applyFill="1" applyBorder="1" applyAlignment="1">
      <alignment horizontal="right" vertical="top" wrapText="1"/>
    </xf>
    <xf numFmtId="1" fontId="9" fillId="0" borderId="42" xfId="0" applyNumberFormat="1" applyFont="1" applyFill="1" applyBorder="1" applyAlignment="1">
      <alignment vertical="top" wrapText="1"/>
    </xf>
    <xf numFmtId="10" fontId="9" fillId="0" borderId="2" xfId="0" applyNumberFormat="1" applyFont="1" applyFill="1" applyBorder="1" applyAlignment="1">
      <alignment vertical="top" wrapText="1"/>
    </xf>
    <xf numFmtId="10" fontId="9" fillId="0" borderId="4" xfId="0" applyNumberFormat="1" applyFont="1" applyFill="1" applyBorder="1" applyAlignment="1">
      <alignment vertical="top" wrapText="1"/>
    </xf>
    <xf numFmtId="0" fontId="10" fillId="3" borderId="31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4" borderId="31" xfId="0" applyFont="1" applyFill="1" applyBorder="1" applyAlignment="1">
      <alignment horizontal="left" vertical="top" wrapText="1"/>
    </xf>
    <xf numFmtId="0" fontId="10" fillId="4" borderId="32" xfId="0" applyFont="1" applyFill="1" applyBorder="1" applyAlignment="1">
      <alignment horizontal="left" vertical="top" wrapText="1"/>
    </xf>
    <xf numFmtId="0" fontId="10" fillId="4" borderId="3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44" fontId="9" fillId="0" borderId="28" xfId="0" applyNumberFormat="1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10" fontId="9" fillId="0" borderId="28" xfId="0" applyNumberFormat="1" applyFont="1" applyFill="1" applyBorder="1" applyAlignment="1">
      <alignment horizontal="left" vertical="top" wrapText="1"/>
    </xf>
    <xf numFmtId="1" fontId="9" fillId="0" borderId="25" xfId="0" applyNumberFormat="1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44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44" fontId="8" fillId="0" borderId="20" xfId="0" applyNumberFormat="1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44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1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20" xfId="0" applyFont="1" applyFill="1" applyBorder="1" applyAlignment="1" applyProtection="1">
      <alignment horizontal="left" vertical="top" wrapText="1"/>
      <protection locked="0"/>
    </xf>
    <xf numFmtId="0" fontId="9" fillId="0" borderId="18" xfId="0" applyFont="1" applyFill="1" applyBorder="1" applyAlignment="1" applyProtection="1">
      <alignment horizontal="left" vertical="top" wrapText="1"/>
      <protection locked="0"/>
    </xf>
    <xf numFmtId="0" fontId="9" fillId="0" borderId="19" xfId="0" applyFont="1" applyFill="1" applyBorder="1" applyAlignment="1" applyProtection="1">
      <alignment horizontal="left" vertical="top" wrapText="1"/>
      <protection locked="0"/>
    </xf>
    <xf numFmtId="0" fontId="10" fillId="4" borderId="36" xfId="0" applyFont="1" applyFill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 vertical="top" wrapText="1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Fill="1" applyBorder="1" applyAlignment="1" applyProtection="1">
      <alignment horizontal="left" vertical="top" wrapText="1"/>
      <protection locked="0"/>
    </xf>
    <xf numFmtId="0" fontId="9" fillId="0" borderId="11" xfId="0" applyFont="1" applyFill="1" applyBorder="1" applyAlignment="1" applyProtection="1">
      <alignment horizontal="left" vertical="top" wrapText="1"/>
      <protection locked="0"/>
    </xf>
    <xf numFmtId="0" fontId="10" fillId="0" borderId="25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view="pageLayout" zoomScale="50" zoomScaleNormal="100" zoomScalePageLayoutView="50" workbookViewId="0">
      <selection activeCell="L1" sqref="A1:L1048576"/>
    </sheetView>
  </sheetViews>
  <sheetFormatPr defaultRowHeight="23.25" x14ac:dyDescent="0.2"/>
  <cols>
    <col min="1" max="1" width="11.6640625" style="32" customWidth="1"/>
    <col min="2" max="2" width="24.6640625" style="32" customWidth="1"/>
    <col min="3" max="3" width="34" style="32" customWidth="1"/>
    <col min="4" max="4" width="24.6640625" style="32" customWidth="1"/>
    <col min="5" max="5" width="31" style="32" customWidth="1"/>
    <col min="6" max="6" width="18" style="32" customWidth="1"/>
    <col min="7" max="7" width="24.6640625" style="32" customWidth="1"/>
    <col min="8" max="8" width="25.83203125" style="32" customWidth="1"/>
    <col min="9" max="9" width="15.83203125" style="32" customWidth="1"/>
    <col min="10" max="10" width="24" style="32" customWidth="1"/>
    <col min="11" max="11" width="31.33203125" style="32" customWidth="1"/>
    <col min="12" max="12" width="15.83203125" style="32" customWidth="1"/>
    <col min="13" max="13" width="10.5" style="2" customWidth="1"/>
    <col min="14" max="14" width="0" style="2" hidden="1" customWidth="1"/>
    <col min="15" max="17" width="9.33203125" style="2" hidden="1" customWidth="1"/>
    <col min="18" max="18" width="9.33203125" style="2" customWidth="1"/>
    <col min="19" max="19" width="15.6640625" style="2" hidden="1" customWidth="1"/>
    <col min="20" max="20" width="9.33203125" style="2" customWidth="1"/>
    <col min="21" max="16384" width="9.33203125" style="2"/>
  </cols>
  <sheetData>
    <row r="1" spans="1:23" ht="26.25" x14ac:dyDescent="0.2">
      <c r="A1" s="155" t="s">
        <v>104</v>
      </c>
      <c r="B1" s="155"/>
      <c r="C1" s="144">
        <v>41255</v>
      </c>
      <c r="D1" s="120"/>
      <c r="E1" s="120"/>
      <c r="F1" s="143"/>
      <c r="G1" s="143"/>
      <c r="H1" s="121"/>
      <c r="I1" s="120"/>
      <c r="J1" s="120"/>
      <c r="K1" s="120"/>
      <c r="L1" s="121"/>
      <c r="M1" s="1"/>
    </row>
    <row r="2" spans="1:23" s="3" customFormat="1" ht="26.25" x14ac:dyDescent="0.2">
      <c r="A2" s="156"/>
      <c r="B2" s="156"/>
      <c r="C2" s="145"/>
      <c r="D2" s="120"/>
      <c r="E2" s="120"/>
      <c r="F2" s="143"/>
      <c r="G2" s="143"/>
      <c r="H2" s="121"/>
      <c r="I2" s="120"/>
      <c r="J2" s="120"/>
      <c r="K2" s="120"/>
      <c r="L2" s="121"/>
      <c r="M2" s="1"/>
    </row>
    <row r="3" spans="1:23" s="3" customFormat="1" ht="28.5" customHeight="1" x14ac:dyDescent="0.2">
      <c r="A3" s="155" t="s">
        <v>105</v>
      </c>
      <c r="B3" s="155"/>
      <c r="C3" s="122" t="s">
        <v>70</v>
      </c>
      <c r="D3" s="122"/>
      <c r="E3" s="122"/>
      <c r="F3" s="122"/>
      <c r="G3" s="122"/>
      <c r="H3" s="146" t="s">
        <v>106</v>
      </c>
      <c r="I3" s="146"/>
      <c r="J3" s="146"/>
      <c r="K3" s="123">
        <v>4</v>
      </c>
      <c r="L3" s="123"/>
      <c r="M3" s="1"/>
    </row>
    <row r="4" spans="1:23" s="3" customFormat="1" ht="28.5" customHeight="1" x14ac:dyDescent="0.2">
      <c r="A4" s="155" t="s">
        <v>107</v>
      </c>
      <c r="B4" s="155"/>
      <c r="C4" s="122" t="s">
        <v>75</v>
      </c>
      <c r="D4" s="122"/>
      <c r="E4" s="122"/>
      <c r="F4" s="122"/>
      <c r="G4" s="122"/>
      <c r="H4" s="147" t="s">
        <v>23</v>
      </c>
      <c r="I4" s="147"/>
      <c r="J4" s="147"/>
      <c r="K4" s="124">
        <v>0.78</v>
      </c>
      <c r="L4" s="125"/>
      <c r="M4" s="1"/>
    </row>
    <row r="5" spans="1:23" s="3" customFormat="1" ht="29.25" customHeight="1" x14ac:dyDescent="0.2">
      <c r="A5" s="155" t="s">
        <v>108</v>
      </c>
      <c r="B5" s="155"/>
      <c r="C5" s="122" t="s">
        <v>74</v>
      </c>
      <c r="D5" s="122"/>
      <c r="E5" s="122"/>
      <c r="F5" s="122"/>
      <c r="G5" s="122"/>
      <c r="H5" s="147" t="s">
        <v>25</v>
      </c>
      <c r="I5" s="147"/>
      <c r="J5" s="147"/>
      <c r="K5" s="126">
        <v>42747</v>
      </c>
      <c r="L5" s="123"/>
      <c r="M5" s="1"/>
    </row>
    <row r="6" spans="1:23" s="3" customFormat="1" ht="31.5" customHeight="1" x14ac:dyDescent="0.2">
      <c r="A6" s="148" t="s">
        <v>22</v>
      </c>
      <c r="B6" s="148"/>
      <c r="C6" s="127" t="s">
        <v>76</v>
      </c>
      <c r="D6" s="127"/>
      <c r="E6" s="127"/>
      <c r="F6" s="127"/>
      <c r="G6" s="127"/>
      <c r="H6" s="120"/>
      <c r="I6" s="128"/>
      <c r="J6" s="128"/>
      <c r="K6" s="129"/>
      <c r="L6" s="129"/>
      <c r="M6" s="4"/>
      <c r="N6" s="4"/>
      <c r="O6" s="4"/>
      <c r="P6" s="4"/>
      <c r="Q6" s="4"/>
      <c r="R6" s="142"/>
      <c r="S6" s="142"/>
      <c r="T6" s="142"/>
      <c r="U6" s="142"/>
      <c r="V6" s="142"/>
      <c r="W6" s="142"/>
    </row>
    <row r="7" spans="1:23" s="3" customFormat="1" ht="27.75" customHeight="1" x14ac:dyDescent="0.2">
      <c r="A7" s="148" t="s">
        <v>24</v>
      </c>
      <c r="B7" s="148"/>
      <c r="C7" s="130" t="s">
        <v>77</v>
      </c>
      <c r="D7" s="130"/>
      <c r="E7" s="130"/>
      <c r="F7" s="130"/>
      <c r="G7" s="122"/>
      <c r="H7" s="120"/>
      <c r="I7" s="128"/>
      <c r="J7" s="128"/>
      <c r="K7" s="129"/>
      <c r="L7" s="129"/>
      <c r="M7" s="4"/>
      <c r="N7" s="4"/>
      <c r="O7" s="4"/>
      <c r="P7" s="4"/>
      <c r="Q7" s="4"/>
      <c r="R7" s="142"/>
      <c r="S7" s="142"/>
      <c r="T7" s="142"/>
      <c r="U7" s="142"/>
      <c r="V7" s="142"/>
      <c r="W7" s="142"/>
    </row>
    <row r="8" spans="1:23" ht="9.75" customHeight="1" thickBot="1" x14ac:dyDescent="0.25">
      <c r="A8" s="149"/>
      <c r="B8" s="149"/>
      <c r="C8" s="131"/>
      <c r="D8" s="131"/>
      <c r="E8" s="131"/>
      <c r="F8" s="132"/>
      <c r="G8" s="132"/>
      <c r="H8" s="132"/>
      <c r="I8" s="132"/>
      <c r="J8" s="132"/>
      <c r="K8" s="132"/>
      <c r="L8" s="132"/>
      <c r="M8" s="1"/>
    </row>
    <row r="9" spans="1:23" ht="65.25" customHeight="1" thickBot="1" x14ac:dyDescent="0.25">
      <c r="A9" s="153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5"/>
    </row>
    <row r="10" spans="1:23" ht="6" customHeight="1" x14ac:dyDescent="0.2">
      <c r="A10" s="133"/>
      <c r="B10" s="134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23" ht="24.75" customHeight="1" x14ac:dyDescent="0.2">
      <c r="A11" s="155" t="s">
        <v>109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</row>
    <row r="12" spans="1:23" ht="171.75" customHeight="1" x14ac:dyDescent="0.2">
      <c r="A12" s="162" t="s">
        <v>101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6"/>
    </row>
    <row r="13" spans="1:23" ht="15" customHeight="1" thickBot="1" x14ac:dyDescent="0.25">
      <c r="A13" s="135"/>
      <c r="B13" s="136"/>
      <c r="C13" s="135"/>
      <c r="D13" s="135"/>
      <c r="E13" s="135"/>
      <c r="F13" s="135"/>
      <c r="G13" s="135"/>
      <c r="H13" s="135"/>
      <c r="I13" s="135"/>
      <c r="J13" s="135"/>
      <c r="K13" s="135"/>
      <c r="L13" s="135"/>
    </row>
    <row r="14" spans="1:23" ht="35.25" customHeight="1" x14ac:dyDescent="0.2">
      <c r="A14" s="154" t="s">
        <v>110</v>
      </c>
      <c r="B14" s="154"/>
      <c r="C14" s="154"/>
      <c r="D14" s="137"/>
      <c r="E14" s="137"/>
      <c r="F14" s="133"/>
      <c r="G14" s="133"/>
      <c r="H14" s="133"/>
      <c r="I14" s="133"/>
      <c r="J14" s="133"/>
      <c r="K14" s="133"/>
      <c r="L14" s="133"/>
    </row>
    <row r="15" spans="1:23" s="7" customFormat="1" ht="43.5" customHeight="1" x14ac:dyDescent="0.25">
      <c r="A15" s="138" t="s">
        <v>55</v>
      </c>
      <c r="B15" s="150" t="s">
        <v>60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2"/>
    </row>
    <row r="16" spans="1:23" ht="31.5" customHeight="1" x14ac:dyDescent="0.2">
      <c r="A16" s="139">
        <v>12</v>
      </c>
      <c r="B16" s="140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</row>
    <row r="17" spans="1:23" ht="31.5" customHeight="1" x14ac:dyDescent="0.2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</row>
    <row r="18" spans="1:23" ht="31.5" customHeight="1" x14ac:dyDescent="0.2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</row>
    <row r="19" spans="1:23" ht="31.5" customHeight="1" x14ac:dyDescent="0.25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8"/>
    </row>
    <row r="20" spans="1:23" ht="31.5" customHeight="1" x14ac:dyDescent="0.2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O20" s="9"/>
      <c r="P20" s="9"/>
    </row>
    <row r="21" spans="1:23" ht="31.5" customHeight="1" x14ac:dyDescent="0.2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O21" s="9"/>
      <c r="P21" s="9"/>
    </row>
    <row r="22" spans="1:23" ht="31.5" customHeight="1" x14ac:dyDescent="0.2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1:23" ht="31.5" customHeight="1" x14ac:dyDescent="0.25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8"/>
    </row>
    <row r="24" spans="1:23" ht="31.5" customHeight="1" x14ac:dyDescent="0.2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O24" s="9"/>
      <c r="P24" s="9"/>
    </row>
    <row r="25" spans="1:23" ht="31.5" customHeight="1" x14ac:dyDescent="0.2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</row>
    <row r="26" spans="1:23" ht="31.5" customHeight="1" x14ac:dyDescent="0.25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8"/>
    </row>
    <row r="27" spans="1:23" ht="21.75" customHeight="1" x14ac:dyDescent="0.25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8"/>
    </row>
    <row r="28" spans="1:23" s="10" customFormat="1" ht="47.25" customHeight="1" x14ac:dyDescent="0.2">
      <c r="A28" s="167" t="s">
        <v>59</v>
      </c>
      <c r="B28" s="167"/>
      <c r="C28" s="35">
        <v>18000000</v>
      </c>
      <c r="D28" s="168" t="s">
        <v>58</v>
      </c>
      <c r="E28" s="169"/>
      <c r="F28" s="170"/>
      <c r="G28" s="164" t="s">
        <v>63</v>
      </c>
      <c r="H28" s="165"/>
      <c r="I28" s="166"/>
      <c r="J28" s="164" t="s">
        <v>65</v>
      </c>
      <c r="K28" s="165"/>
      <c r="L28" s="166"/>
    </row>
    <row r="29" spans="1:23" s="11" customFormat="1" ht="48.75" customHeight="1" x14ac:dyDescent="0.2">
      <c r="A29" s="36" t="s">
        <v>55</v>
      </c>
      <c r="B29" s="36" t="s">
        <v>3</v>
      </c>
      <c r="C29" s="36" t="s">
        <v>4</v>
      </c>
      <c r="D29" s="36" t="s">
        <v>62</v>
      </c>
      <c r="E29" s="36" t="s">
        <v>6</v>
      </c>
      <c r="F29" s="36" t="s">
        <v>7</v>
      </c>
      <c r="G29" s="36" t="s">
        <v>62</v>
      </c>
      <c r="H29" s="36" t="s">
        <v>6</v>
      </c>
      <c r="I29" s="36" t="s">
        <v>7</v>
      </c>
      <c r="J29" s="36" t="s">
        <v>61</v>
      </c>
      <c r="K29" s="36" t="s">
        <v>56</v>
      </c>
      <c r="L29" s="36" t="s">
        <v>7</v>
      </c>
      <c r="P29" s="2" t="s">
        <v>69</v>
      </c>
      <c r="Q29" s="12"/>
      <c r="R29" s="2"/>
      <c r="S29" s="12" t="s">
        <v>69</v>
      </c>
      <c r="T29" s="13"/>
      <c r="U29" s="13"/>
    </row>
    <row r="30" spans="1:23" ht="45.75" customHeight="1" x14ac:dyDescent="0.2">
      <c r="A30" s="58">
        <f>A16+IF(A16="0","",A16)</f>
        <v>24</v>
      </c>
      <c r="B30" s="37" t="s">
        <v>28</v>
      </c>
      <c r="C30" s="37" t="s">
        <v>31</v>
      </c>
      <c r="D30" s="38">
        <v>22</v>
      </c>
      <c r="E30" s="59">
        <v>3000000</v>
      </c>
      <c r="F30" s="60">
        <f>SUM(E30/C28)</f>
        <v>0.16666666666666666</v>
      </c>
      <c r="G30" s="61">
        <v>12</v>
      </c>
      <c r="H30" s="62">
        <v>12222</v>
      </c>
      <c r="I30" s="63">
        <f>SUM(H30/C28)</f>
        <v>6.7900000000000002E-4</v>
      </c>
      <c r="J30" s="64">
        <f>SUM(D30+G30)</f>
        <v>34</v>
      </c>
      <c r="K30" s="65">
        <f>E30+H30</f>
        <v>3012222</v>
      </c>
      <c r="L30" s="63">
        <f>SUM(K30/C28)</f>
        <v>0.16734566666666667</v>
      </c>
      <c r="M30" s="14"/>
      <c r="O30" s="14"/>
      <c r="P30" s="15" t="s">
        <v>29</v>
      </c>
      <c r="Q30" s="16"/>
      <c r="S30" s="17" t="s">
        <v>28</v>
      </c>
      <c r="T30" s="13"/>
      <c r="U30" s="13"/>
      <c r="V30" s="14"/>
      <c r="W30" s="14"/>
    </row>
    <row r="31" spans="1:23" ht="45.75" customHeight="1" x14ac:dyDescent="0.2">
      <c r="A31" s="58" t="str">
        <f>IF(A17="","",A17)</f>
        <v/>
      </c>
      <c r="B31" s="37" t="s">
        <v>69</v>
      </c>
      <c r="C31" s="37" t="s">
        <v>69</v>
      </c>
      <c r="D31" s="38"/>
      <c r="E31" s="59"/>
      <c r="F31" s="60">
        <f>SUM(E31/C28)</f>
        <v>0</v>
      </c>
      <c r="G31" s="61"/>
      <c r="H31" s="62"/>
      <c r="I31" s="63">
        <f>SUM(H31/C28)</f>
        <v>0</v>
      </c>
      <c r="J31" s="64">
        <f t="shared" ref="J31:J40" si="0">SUM(D31+G31)</f>
        <v>0</v>
      </c>
      <c r="K31" s="65">
        <f t="shared" ref="K31:K40" si="1">E31+H31</f>
        <v>0</v>
      </c>
      <c r="L31" s="63">
        <f>SUM(K31/C28)</f>
        <v>0</v>
      </c>
      <c r="M31" s="14"/>
      <c r="O31" s="14"/>
      <c r="P31" s="15" t="s">
        <v>30</v>
      </c>
      <c r="Q31" s="16"/>
      <c r="S31" s="2" t="s">
        <v>22</v>
      </c>
      <c r="V31" s="14"/>
      <c r="W31" s="14"/>
    </row>
    <row r="32" spans="1:23" ht="45.75" customHeight="1" x14ac:dyDescent="0.25">
      <c r="A32" s="58" t="str">
        <f t="shared" ref="A32:A40" si="2">IF(A18="","",A18)</f>
        <v/>
      </c>
      <c r="B32" s="37" t="s">
        <v>69</v>
      </c>
      <c r="C32" s="37" t="s">
        <v>69</v>
      </c>
      <c r="D32" s="38"/>
      <c r="E32" s="59"/>
      <c r="F32" s="60">
        <f>SUM(E32/C28)</f>
        <v>0</v>
      </c>
      <c r="G32" s="61"/>
      <c r="H32" s="62"/>
      <c r="I32" s="63">
        <f>SUM(H32/C28)</f>
        <v>0</v>
      </c>
      <c r="J32" s="64">
        <f t="shared" si="0"/>
        <v>0</v>
      </c>
      <c r="K32" s="65">
        <f t="shared" si="1"/>
        <v>0</v>
      </c>
      <c r="L32" s="63">
        <f>SUM(K32/C28)</f>
        <v>0</v>
      </c>
      <c r="M32" s="18"/>
      <c r="N32" s="14"/>
      <c r="O32" s="14"/>
      <c r="P32" s="19" t="s">
        <v>31</v>
      </c>
      <c r="Q32" s="20"/>
      <c r="R32" s="7"/>
      <c r="S32" s="7" t="s">
        <v>57</v>
      </c>
      <c r="T32" s="7"/>
      <c r="U32" s="7"/>
      <c r="V32" s="14"/>
      <c r="W32" s="14"/>
    </row>
    <row r="33" spans="1:23" ht="45.75" customHeight="1" x14ac:dyDescent="0.2">
      <c r="A33" s="58" t="str">
        <f t="shared" si="2"/>
        <v/>
      </c>
      <c r="B33" s="37" t="s">
        <v>69</v>
      </c>
      <c r="C33" s="37" t="s">
        <v>69</v>
      </c>
      <c r="D33" s="38"/>
      <c r="E33" s="59"/>
      <c r="F33" s="60">
        <f>SUM(E33/C28)</f>
        <v>0</v>
      </c>
      <c r="G33" s="61"/>
      <c r="H33" s="62"/>
      <c r="I33" s="63">
        <f>SUM(H33/C28)</f>
        <v>0</v>
      </c>
      <c r="J33" s="64">
        <f t="shared" si="0"/>
        <v>0</v>
      </c>
      <c r="K33" s="65">
        <f t="shared" si="1"/>
        <v>0</v>
      </c>
      <c r="L33" s="63">
        <f>SUM(K33/C28)</f>
        <v>0</v>
      </c>
      <c r="M33" s="18"/>
      <c r="N33" s="14"/>
      <c r="O33" s="14"/>
      <c r="P33" s="15" t="s">
        <v>22</v>
      </c>
      <c r="Q33" s="16"/>
      <c r="V33" s="14"/>
      <c r="W33" s="14"/>
    </row>
    <row r="34" spans="1:23" ht="45.75" customHeight="1" x14ac:dyDescent="0.2">
      <c r="A34" s="58" t="str">
        <f t="shared" si="2"/>
        <v/>
      </c>
      <c r="B34" s="37" t="s">
        <v>69</v>
      </c>
      <c r="C34" s="37" t="s">
        <v>69</v>
      </c>
      <c r="D34" s="38"/>
      <c r="E34" s="59"/>
      <c r="F34" s="60">
        <f>SUM(E34/C28)</f>
        <v>0</v>
      </c>
      <c r="G34" s="61"/>
      <c r="H34" s="62"/>
      <c r="I34" s="63">
        <f>SUM(H34/C28)</f>
        <v>0</v>
      </c>
      <c r="J34" s="64">
        <f t="shared" si="0"/>
        <v>0</v>
      </c>
      <c r="K34" s="65">
        <f t="shared" si="1"/>
        <v>0</v>
      </c>
      <c r="L34" s="63">
        <f>SUM(K34/C28)</f>
        <v>0</v>
      </c>
      <c r="M34" s="18"/>
      <c r="N34" s="14"/>
      <c r="O34" s="14"/>
      <c r="P34" s="15" t="s">
        <v>32</v>
      </c>
      <c r="Q34" s="16"/>
      <c r="V34" s="14"/>
      <c r="W34" s="14"/>
    </row>
    <row r="35" spans="1:23" ht="45.75" customHeight="1" x14ac:dyDescent="0.2">
      <c r="A35" s="58" t="str">
        <f t="shared" si="2"/>
        <v/>
      </c>
      <c r="B35" s="37" t="s">
        <v>69</v>
      </c>
      <c r="C35" s="37" t="s">
        <v>69</v>
      </c>
      <c r="D35" s="38"/>
      <c r="E35" s="59"/>
      <c r="F35" s="60">
        <f>SUM(E35/C28)</f>
        <v>0</v>
      </c>
      <c r="G35" s="61"/>
      <c r="H35" s="62"/>
      <c r="I35" s="63">
        <f>SUM(H35/C28)</f>
        <v>0</v>
      </c>
      <c r="J35" s="64">
        <f t="shared" si="0"/>
        <v>0</v>
      </c>
      <c r="K35" s="65">
        <f t="shared" si="1"/>
        <v>0</v>
      </c>
      <c r="L35" s="63">
        <f>SUM(K35/C28)</f>
        <v>0</v>
      </c>
      <c r="M35" s="18"/>
      <c r="N35" s="14"/>
      <c r="O35" s="14"/>
      <c r="P35" s="2" t="s">
        <v>33</v>
      </c>
      <c r="V35" s="14"/>
      <c r="W35" s="14"/>
    </row>
    <row r="36" spans="1:23" ht="45.75" customHeight="1" x14ac:dyDescent="0.2">
      <c r="A36" s="58" t="str">
        <f t="shared" si="2"/>
        <v/>
      </c>
      <c r="B36" s="37" t="s">
        <v>69</v>
      </c>
      <c r="C36" s="37" t="s">
        <v>69</v>
      </c>
      <c r="D36" s="38"/>
      <c r="E36" s="59"/>
      <c r="F36" s="60">
        <f>SUM(E36/C28)</f>
        <v>0</v>
      </c>
      <c r="G36" s="61"/>
      <c r="H36" s="62"/>
      <c r="I36" s="63">
        <f>SUM(H36/C28)</f>
        <v>0</v>
      </c>
      <c r="J36" s="64">
        <f t="shared" si="0"/>
        <v>0</v>
      </c>
      <c r="K36" s="65">
        <f t="shared" si="1"/>
        <v>0</v>
      </c>
      <c r="L36" s="63">
        <f>SUM(K36/C28)</f>
        <v>0</v>
      </c>
      <c r="M36" s="18"/>
      <c r="N36" s="14"/>
      <c r="O36" s="14"/>
      <c r="P36" s="21" t="s">
        <v>34</v>
      </c>
      <c r="Q36" s="21"/>
      <c r="R36" s="21"/>
      <c r="S36" s="14"/>
      <c r="T36" s="14"/>
      <c r="U36" s="6"/>
      <c r="V36" s="14"/>
      <c r="W36" s="14"/>
    </row>
    <row r="37" spans="1:23" ht="45.75" customHeight="1" x14ac:dyDescent="0.2">
      <c r="A37" s="58" t="str">
        <f t="shared" si="2"/>
        <v/>
      </c>
      <c r="B37" s="37" t="s">
        <v>69</v>
      </c>
      <c r="C37" s="37" t="s">
        <v>69</v>
      </c>
      <c r="D37" s="38"/>
      <c r="E37" s="59"/>
      <c r="F37" s="60">
        <f>SUM(E37/C28)</f>
        <v>0</v>
      </c>
      <c r="G37" s="61"/>
      <c r="H37" s="62"/>
      <c r="I37" s="63">
        <f>SUM(H37/C28)</f>
        <v>0</v>
      </c>
      <c r="J37" s="64">
        <f t="shared" si="0"/>
        <v>0</v>
      </c>
      <c r="K37" s="65">
        <f t="shared" si="1"/>
        <v>0</v>
      </c>
      <c r="L37" s="63">
        <f>SUM(K37/C28)</f>
        <v>0</v>
      </c>
      <c r="M37" s="18"/>
      <c r="N37" s="14"/>
      <c r="O37" s="14"/>
      <c r="P37" s="21" t="s">
        <v>35</v>
      </c>
      <c r="Q37" s="21"/>
      <c r="R37" s="21"/>
      <c r="S37" s="14"/>
      <c r="T37" s="14"/>
      <c r="U37" s="6"/>
      <c r="V37" s="14"/>
      <c r="W37" s="14"/>
    </row>
    <row r="38" spans="1:23" ht="45.75" customHeight="1" x14ac:dyDescent="0.2">
      <c r="A38" s="58" t="str">
        <f t="shared" si="2"/>
        <v/>
      </c>
      <c r="B38" s="37" t="s">
        <v>69</v>
      </c>
      <c r="C38" s="37" t="s">
        <v>69</v>
      </c>
      <c r="D38" s="38"/>
      <c r="E38" s="59"/>
      <c r="F38" s="60">
        <f>SUM(E38/C28)</f>
        <v>0</v>
      </c>
      <c r="G38" s="61"/>
      <c r="H38" s="62"/>
      <c r="I38" s="63">
        <f>SUM(H38/C28)</f>
        <v>0</v>
      </c>
      <c r="J38" s="64">
        <f t="shared" si="0"/>
        <v>0</v>
      </c>
      <c r="K38" s="65">
        <f t="shared" si="1"/>
        <v>0</v>
      </c>
      <c r="L38" s="63">
        <f>SUM(K38/C28)</f>
        <v>0</v>
      </c>
      <c r="M38" s="18"/>
      <c r="N38" s="14"/>
      <c r="O38" s="14"/>
      <c r="P38" s="21" t="s">
        <v>36</v>
      </c>
      <c r="Q38" s="21"/>
      <c r="R38" s="21"/>
      <c r="S38" s="14"/>
      <c r="T38" s="14"/>
      <c r="U38" s="6"/>
      <c r="V38" s="14"/>
      <c r="W38" s="14"/>
    </row>
    <row r="39" spans="1:23" ht="45.75" customHeight="1" x14ac:dyDescent="0.2">
      <c r="A39" s="58" t="str">
        <f t="shared" si="2"/>
        <v/>
      </c>
      <c r="B39" s="37" t="s">
        <v>69</v>
      </c>
      <c r="C39" s="37" t="s">
        <v>69</v>
      </c>
      <c r="D39" s="38"/>
      <c r="E39" s="59"/>
      <c r="F39" s="60">
        <f>SUM(E39/C28)</f>
        <v>0</v>
      </c>
      <c r="G39" s="61"/>
      <c r="H39" s="62"/>
      <c r="I39" s="63">
        <f>SUM(H39/C28)</f>
        <v>0</v>
      </c>
      <c r="J39" s="64">
        <f t="shared" si="0"/>
        <v>0</v>
      </c>
      <c r="K39" s="65">
        <f t="shared" si="1"/>
        <v>0</v>
      </c>
      <c r="L39" s="63">
        <f>SUM(K39/C28)</f>
        <v>0</v>
      </c>
      <c r="M39" s="18"/>
      <c r="N39" s="14"/>
      <c r="O39" s="14"/>
      <c r="P39" s="22" t="s">
        <v>37</v>
      </c>
      <c r="Q39" s="21"/>
      <c r="R39" s="21"/>
      <c r="S39" s="14"/>
      <c r="T39" s="14"/>
      <c r="U39" s="6"/>
      <c r="V39" s="14"/>
      <c r="W39" s="14"/>
    </row>
    <row r="40" spans="1:23" ht="45.75" customHeight="1" thickBot="1" x14ac:dyDescent="0.25">
      <c r="A40" s="58" t="str">
        <f t="shared" si="2"/>
        <v/>
      </c>
      <c r="B40" s="37" t="s">
        <v>69</v>
      </c>
      <c r="C40" s="37" t="s">
        <v>69</v>
      </c>
      <c r="D40" s="38"/>
      <c r="E40" s="59"/>
      <c r="F40" s="60">
        <f>SUM(E40/C28)</f>
        <v>0</v>
      </c>
      <c r="G40" s="61"/>
      <c r="H40" s="62"/>
      <c r="I40" s="63">
        <f>SUM(H40/C28)</f>
        <v>0</v>
      </c>
      <c r="J40" s="64">
        <f t="shared" si="0"/>
        <v>0</v>
      </c>
      <c r="K40" s="65">
        <f t="shared" si="1"/>
        <v>0</v>
      </c>
      <c r="L40" s="63">
        <f>SUM(K40/C28)</f>
        <v>0</v>
      </c>
      <c r="M40" s="18"/>
      <c r="N40" s="14"/>
      <c r="O40" s="14"/>
      <c r="Q40" s="21"/>
      <c r="R40" s="21"/>
      <c r="S40" s="14"/>
      <c r="T40" s="14"/>
      <c r="U40" s="6"/>
      <c r="V40" s="14"/>
      <c r="W40" s="14"/>
    </row>
    <row r="41" spans="1:23" s="10" customFormat="1" ht="39.75" customHeight="1" thickBot="1" x14ac:dyDescent="0.25">
      <c r="A41" s="167" t="s">
        <v>66</v>
      </c>
      <c r="B41" s="167"/>
      <c r="C41" s="167"/>
      <c r="D41" s="39">
        <f>SUM(D30:D40)</f>
        <v>22</v>
      </c>
      <c r="E41" s="40">
        <f t="shared" ref="E41:L41" si="3">SUM(E30:E40)</f>
        <v>3000000</v>
      </c>
      <c r="F41" s="57">
        <f t="shared" si="3"/>
        <v>0.16666666666666666</v>
      </c>
      <c r="G41" s="39">
        <f t="shared" si="3"/>
        <v>12</v>
      </c>
      <c r="H41" s="40">
        <f t="shared" si="3"/>
        <v>12222</v>
      </c>
      <c r="I41" s="57">
        <f t="shared" si="3"/>
        <v>6.7900000000000002E-4</v>
      </c>
      <c r="J41" s="39">
        <f t="shared" si="3"/>
        <v>34</v>
      </c>
      <c r="K41" s="40">
        <f t="shared" si="3"/>
        <v>3012222</v>
      </c>
      <c r="L41" s="57">
        <f t="shared" si="3"/>
        <v>0.16734566666666667</v>
      </c>
      <c r="M41" s="23"/>
      <c r="N41" s="24"/>
      <c r="O41" s="24"/>
      <c r="Q41" s="22"/>
      <c r="R41" s="22"/>
      <c r="S41" s="24"/>
      <c r="T41" s="24"/>
      <c r="U41" s="24"/>
      <c r="V41" s="24"/>
      <c r="W41" s="24"/>
    </row>
    <row r="42" spans="1:23" s="10" customFormat="1" ht="10.5" customHeight="1" x14ac:dyDescent="0.2">
      <c r="A42" s="41"/>
      <c r="B42" s="42"/>
      <c r="C42" s="42"/>
      <c r="D42" s="31"/>
      <c r="E42" s="43"/>
      <c r="F42" s="44"/>
      <c r="G42" s="45"/>
      <c r="H42" s="46"/>
      <c r="I42" s="44"/>
      <c r="J42" s="45"/>
      <c r="K42" s="47"/>
      <c r="L42" s="48"/>
      <c r="M42" s="23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s="10" customFormat="1" ht="30.75" customHeight="1" x14ac:dyDescent="0.2">
      <c r="A43" s="41"/>
      <c r="B43" s="160" t="s">
        <v>67</v>
      </c>
      <c r="C43" s="160"/>
      <c r="D43" s="160"/>
      <c r="E43" s="160"/>
      <c r="F43" s="160"/>
      <c r="G43" s="161">
        <f>SUM(C28+K41)</f>
        <v>21012222</v>
      </c>
      <c r="H43" s="161"/>
      <c r="I43" s="44"/>
      <c r="J43" s="45"/>
      <c r="K43" s="47"/>
      <c r="L43" s="48"/>
      <c r="M43" s="23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s="10" customFormat="1" ht="25.5" customHeight="1" x14ac:dyDescent="0.2">
      <c r="A44" s="41"/>
      <c r="B44" s="160" t="s">
        <v>68</v>
      </c>
      <c r="C44" s="160"/>
      <c r="D44" s="160"/>
      <c r="E44" s="160"/>
      <c r="F44" s="160"/>
      <c r="G44" s="45"/>
      <c r="H44" s="49">
        <f>SUM(K5+J41)</f>
        <v>42781</v>
      </c>
      <c r="I44" s="44"/>
      <c r="J44" s="45"/>
      <c r="K44" s="47"/>
      <c r="L44" s="48"/>
      <c r="M44" s="23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6" customHeight="1" x14ac:dyDescent="0.2">
      <c r="B45" s="50"/>
      <c r="C45" s="30"/>
      <c r="D45" s="30"/>
      <c r="E45" s="50"/>
      <c r="F45" s="50"/>
      <c r="G45" s="50"/>
      <c r="H45" s="51"/>
      <c r="I45" s="50"/>
      <c r="J45" s="50"/>
      <c r="K45" s="52"/>
      <c r="L45" s="53"/>
      <c r="M45" s="25"/>
    </row>
    <row r="46" spans="1:23" ht="24" thickBot="1" x14ac:dyDescent="0.25">
      <c r="A46" s="34"/>
      <c r="B46" s="5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23" ht="25.5" customHeight="1" x14ac:dyDescent="0.2">
      <c r="B47" s="55" t="s">
        <v>44</v>
      </c>
      <c r="C47" s="157"/>
      <c r="D47" s="157"/>
      <c r="E47" s="157"/>
    </row>
    <row r="48" spans="1:23" ht="21" customHeight="1" x14ac:dyDescent="0.2">
      <c r="B48" s="55" t="s">
        <v>73</v>
      </c>
      <c r="C48" s="158"/>
      <c r="D48" s="158"/>
      <c r="E48" s="158"/>
    </row>
    <row r="49" spans="1:12" ht="24" customHeight="1" thickBot="1" x14ac:dyDescent="0.25">
      <c r="A49" s="34"/>
      <c r="B49" s="56" t="s">
        <v>45</v>
      </c>
      <c r="C49" s="159"/>
      <c r="D49" s="159"/>
      <c r="E49" s="159"/>
      <c r="F49" s="34"/>
      <c r="G49" s="34"/>
      <c r="H49" s="34"/>
      <c r="I49" s="34"/>
      <c r="J49" s="34"/>
      <c r="K49" s="34"/>
      <c r="L49" s="34"/>
    </row>
    <row r="50" spans="1:12" ht="6.75" customHeight="1" x14ac:dyDescent="0.2">
      <c r="B50" s="33"/>
    </row>
  </sheetData>
  <mergeCells count="33">
    <mergeCell ref="G43:H43"/>
    <mergeCell ref="A11:L11"/>
    <mergeCell ref="A12:L12"/>
    <mergeCell ref="J28:L28"/>
    <mergeCell ref="A41:C41"/>
    <mergeCell ref="A28:B28"/>
    <mergeCell ref="D28:F28"/>
    <mergeCell ref="G28:I28"/>
    <mergeCell ref="B27:L27"/>
    <mergeCell ref="C47:E47"/>
    <mergeCell ref="C48:E48"/>
    <mergeCell ref="C49:E49"/>
    <mergeCell ref="B43:F43"/>
    <mergeCell ref="B44:F44"/>
    <mergeCell ref="A1:B1"/>
    <mergeCell ref="A2:B2"/>
    <mergeCell ref="A3:B3"/>
    <mergeCell ref="A4:B4"/>
    <mergeCell ref="A5:B5"/>
    <mergeCell ref="A6:B6"/>
    <mergeCell ref="A7:B7"/>
    <mergeCell ref="A8:B8"/>
    <mergeCell ref="B15:L15"/>
    <mergeCell ref="A9:L9"/>
    <mergeCell ref="A14:C14"/>
    <mergeCell ref="R6:W6"/>
    <mergeCell ref="R7:W7"/>
    <mergeCell ref="F1:F2"/>
    <mergeCell ref="G1:G2"/>
    <mergeCell ref="C1:C2"/>
    <mergeCell ref="H3:J3"/>
    <mergeCell ref="H4:J4"/>
    <mergeCell ref="H5:J5"/>
  </mergeCells>
  <dataValidations disablePrompts="1" count="2">
    <dataValidation type="list" allowBlank="1" showInputMessage="1" showErrorMessage="1" prompt="SELECT " sqref="B30:B40">
      <formula1>$S$29:$S$32</formula1>
    </dataValidation>
    <dataValidation type="list" allowBlank="1" showInputMessage="1" showErrorMessage="1" prompt="SELECT CAUSE" sqref="C30:C40">
      <formula1>$P$29:$P$39</formula1>
    </dataValidation>
  </dataValidations>
  <printOptions horizontalCentered="1"/>
  <pageMargins left="0.75" right="0.25" top="0.8" bottom="0.75" header="0.3" footer="0.3"/>
  <pageSetup scale="37" orientation="portrait" verticalDpi="1200" r:id="rId1"/>
  <headerFooter>
    <oddHeader>&amp;C&amp;"Calibri,Bold"&amp;26 00 63 57
&amp;UCHANGE MODIFICATION REQUEST FORM</oddHeader>
    <oddFooter>&amp;L&amp;"Calibri,Regular"&amp;20APSU University Design And Construction (UDC)            
Designers’ Manual&amp;R&amp;"Calibri,Regular"&amp;20APPENDIX 3, DIVISION 00 FORMS, Page &amp;P OF &amp;N
V.01-2018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view="pageLayout" zoomScaleNormal="100" workbookViewId="0">
      <selection activeCell="G33" sqref="G33"/>
    </sheetView>
  </sheetViews>
  <sheetFormatPr defaultRowHeight="12.75" x14ac:dyDescent="0.2"/>
  <cols>
    <col min="1" max="1" width="1.33203125" style="27" customWidth="1"/>
    <col min="2" max="2" width="5.1640625" style="27" customWidth="1"/>
    <col min="3" max="3" width="9" style="27" customWidth="1"/>
    <col min="4" max="4" width="3" style="27" customWidth="1"/>
    <col min="5" max="5" width="10.83203125" style="27" customWidth="1"/>
    <col min="6" max="6" width="7.83203125" style="27" customWidth="1"/>
    <col min="7" max="7" width="9.6640625" style="27" customWidth="1"/>
    <col min="8" max="8" width="8.33203125" style="27" customWidth="1"/>
    <col min="9" max="9" width="11.33203125" style="27" customWidth="1"/>
    <col min="10" max="10" width="7.6640625" style="27" customWidth="1"/>
    <col min="11" max="11" width="14.83203125" style="27" customWidth="1"/>
    <col min="12" max="12" width="12.33203125" style="27" customWidth="1"/>
    <col min="13" max="13" width="11.5" style="27" customWidth="1"/>
    <col min="14" max="14" width="9.33203125" style="27"/>
    <col min="15" max="15" width="0" style="27" hidden="1" customWidth="1"/>
    <col min="16" max="16384" width="9.33203125" style="27"/>
  </cols>
  <sheetData>
    <row r="1" spans="1:13" ht="15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5" x14ac:dyDescent="0.2">
      <c r="A2" s="67"/>
      <c r="B2" s="75"/>
      <c r="C2" s="67" t="s">
        <v>46</v>
      </c>
      <c r="D2" s="67"/>
      <c r="E2" s="67"/>
      <c r="F2" s="67"/>
      <c r="G2" s="67"/>
      <c r="I2" s="98"/>
      <c r="J2" s="98" t="s">
        <v>52</v>
      </c>
      <c r="M2" s="76">
        <v>42888</v>
      </c>
    </row>
    <row r="3" spans="1:13" ht="15" x14ac:dyDescent="0.2">
      <c r="A3" s="67"/>
      <c r="B3" s="67"/>
      <c r="C3" s="67"/>
      <c r="D3" s="67"/>
      <c r="E3" s="67"/>
      <c r="F3" s="67"/>
      <c r="G3" s="67"/>
      <c r="I3" s="98"/>
      <c r="J3" s="98"/>
      <c r="M3" s="67"/>
    </row>
    <row r="4" spans="1:13" ht="15" x14ac:dyDescent="0.2">
      <c r="A4" s="67"/>
      <c r="B4" s="75" t="s">
        <v>102</v>
      </c>
      <c r="C4" s="67" t="s">
        <v>47</v>
      </c>
      <c r="D4" s="67"/>
      <c r="E4" s="67"/>
      <c r="F4" s="67"/>
      <c r="G4" s="67"/>
      <c r="I4" s="98"/>
      <c r="J4" s="98" t="s">
        <v>49</v>
      </c>
      <c r="M4" s="67">
        <f>'00 63 57 CHANGE ORDER REQUEST'!K3</f>
        <v>4</v>
      </c>
    </row>
    <row r="5" spans="1:13" ht="15" x14ac:dyDescent="0.2">
      <c r="A5" s="67"/>
      <c r="B5" s="67"/>
      <c r="C5" s="67"/>
      <c r="D5" s="67"/>
      <c r="E5" s="67"/>
      <c r="F5" s="67"/>
      <c r="G5" s="67"/>
      <c r="H5" s="180"/>
      <c r="I5" s="180"/>
      <c r="J5" s="180"/>
      <c r="K5" s="67"/>
      <c r="L5" s="77"/>
      <c r="M5" s="67"/>
    </row>
    <row r="6" spans="1:13" ht="15" x14ac:dyDescent="0.2">
      <c r="A6" s="67"/>
      <c r="B6" s="75"/>
      <c r="C6" s="67" t="s">
        <v>48</v>
      </c>
      <c r="D6" s="67"/>
      <c r="E6" s="67"/>
      <c r="F6" s="67"/>
      <c r="G6" s="67"/>
      <c r="H6" s="180" t="s">
        <v>50</v>
      </c>
      <c r="I6" s="180"/>
      <c r="J6" s="180"/>
      <c r="K6" s="67" t="str">
        <f>'00 63 57 CHANGE ORDER REQUEST'!C4</f>
        <v>PROJECT NAME</v>
      </c>
      <c r="L6" s="67"/>
      <c r="M6" s="67"/>
    </row>
    <row r="7" spans="1:13" ht="6.75" customHeight="1" x14ac:dyDescent="0.2">
      <c r="A7" s="67"/>
      <c r="B7" s="67"/>
      <c r="C7" s="67"/>
      <c r="D7" s="67"/>
      <c r="E7" s="67"/>
      <c r="F7" s="67"/>
      <c r="G7" s="67"/>
      <c r="H7" s="180"/>
      <c r="I7" s="180"/>
      <c r="J7" s="180"/>
      <c r="K7" s="67"/>
      <c r="L7" s="67"/>
      <c r="M7" s="67"/>
    </row>
    <row r="8" spans="1:13" ht="17.25" customHeight="1" x14ac:dyDescent="0.2">
      <c r="A8" s="67"/>
      <c r="B8" s="78" t="s">
        <v>51</v>
      </c>
      <c r="C8" s="67"/>
      <c r="D8" s="67"/>
      <c r="F8" s="182">
        <f>'00 63 57 CHANGE ORDER REQUEST'!K5</f>
        <v>42747</v>
      </c>
      <c r="G8" s="182"/>
      <c r="H8" s="180"/>
      <c r="I8" s="180"/>
      <c r="J8" s="180"/>
      <c r="K8" s="67"/>
      <c r="L8" s="67"/>
      <c r="M8" s="67"/>
    </row>
    <row r="9" spans="1:13" ht="17.25" customHeight="1" x14ac:dyDescent="0.2">
      <c r="A9" s="67"/>
      <c r="B9" s="78" t="s">
        <v>93</v>
      </c>
      <c r="C9" s="67"/>
      <c r="D9" s="67"/>
      <c r="F9" s="183">
        <f>'00 63 57 CHANGE ORDER REQUEST'!C28</f>
        <v>18000000</v>
      </c>
      <c r="G9" s="183"/>
      <c r="I9" s="98"/>
      <c r="J9" s="98" t="s">
        <v>53</v>
      </c>
      <c r="L9" s="67" t="str">
        <f>'00 63 57 CHANGE ORDER REQUEST'!C3</f>
        <v>XXX/XXXXX-XXXX</v>
      </c>
      <c r="M9" s="67"/>
    </row>
    <row r="10" spans="1:13" ht="15.75" thickBo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ht="1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ht="15" x14ac:dyDescent="0.2">
      <c r="A12" s="67"/>
      <c r="B12" s="67" t="s">
        <v>54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3" ht="15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s="26" customFormat="1" ht="15" x14ac:dyDescent="0.2">
      <c r="A14" s="80" t="str">
        <f>'00 63 57 CHANGE ORDER REQUEST'!A15</f>
        <v>RFP #</v>
      </c>
      <c r="B14" s="80"/>
      <c r="C14" s="185" t="s">
        <v>79</v>
      </c>
      <c r="D14" s="185"/>
      <c r="E14" s="185"/>
      <c r="F14" s="185"/>
      <c r="G14" s="185"/>
      <c r="H14" s="185"/>
      <c r="I14" s="185"/>
      <c r="J14" s="184" t="str">
        <f>'00 63 57 CHANGE ORDER REQUEST'!E29</f>
        <v>Cost</v>
      </c>
      <c r="K14" s="184"/>
      <c r="L14" s="81" t="str">
        <f>'00 63 57 CHANGE ORDER REQUEST'!D29</f>
        <v>Time/Days</v>
      </c>
      <c r="M14" s="82" t="s">
        <v>84</v>
      </c>
    </row>
    <row r="15" spans="1:13" ht="34.5" customHeight="1" x14ac:dyDescent="0.2">
      <c r="A15" s="171">
        <f>IF('00 63 57 CHANGE ORDER REQUEST'!A30="0","",'00 63 57 CHANGE ORDER REQUEST'!A30)</f>
        <v>24</v>
      </c>
      <c r="B15" s="171"/>
      <c r="C15" s="172" t="str">
        <f>IF('00 63 57 CHANGE ORDER REQUEST'!B16="","",'00 63 57 CHANGE ORDER REQUEST'!B16)</f>
        <v>RFP modifies the Contract time and/or Contract sum for the Labor and Materials neccesary to &lt;&lt;&gt;&gt;</v>
      </c>
      <c r="D15" s="172"/>
      <c r="E15" s="172"/>
      <c r="F15" s="172"/>
      <c r="G15" s="172"/>
      <c r="H15" s="172"/>
      <c r="I15" s="172"/>
      <c r="J15" s="174">
        <f>IF('00 63 57 CHANGE ORDER REQUEST'!E30="","",'00 63 57 CHANGE ORDER REQUEST'!E30)</f>
        <v>3000000</v>
      </c>
      <c r="K15" s="174"/>
      <c r="L15" s="83">
        <f>IF('00 63 57 CHANGE ORDER REQUEST'!D30="","",'00 63 57 CHANGE ORDER REQUEST'!D30)</f>
        <v>22</v>
      </c>
      <c r="M15" s="84">
        <f>IF('00 63 57 CHANGE ORDER REQUEST'!F30="","",'00 63 57 CHANGE ORDER REQUEST'!F30)</f>
        <v>0.16666666666666666</v>
      </c>
    </row>
    <row r="16" spans="1:13" ht="25.5" customHeight="1" x14ac:dyDescent="0.2">
      <c r="A16" s="171" t="str">
        <f>IF('00 63 57 CHANGE ORDER REQUEST'!A31="0","",'00 63 57 CHANGE ORDER REQUEST'!A31)</f>
        <v/>
      </c>
      <c r="B16" s="171"/>
      <c r="C16" s="172" t="str">
        <f>IF('00 63 57 CHANGE ORDER REQUEST'!B17="","",'00 63 57 CHANGE ORDER REQUEST'!B17)</f>
        <v/>
      </c>
      <c r="D16" s="172"/>
      <c r="E16" s="172"/>
      <c r="F16" s="172"/>
      <c r="G16" s="172"/>
      <c r="H16" s="172"/>
      <c r="I16" s="172"/>
      <c r="J16" s="174" t="str">
        <f>IF('00 63 57 CHANGE ORDER REQUEST'!E31="","",'00 63 57 CHANGE ORDER REQUEST'!E31)</f>
        <v/>
      </c>
      <c r="K16" s="174"/>
      <c r="L16" s="83" t="str">
        <f>IF('00 63 57 CHANGE ORDER REQUEST'!D31="","",'00 63 57 CHANGE ORDER REQUEST'!D31)</f>
        <v/>
      </c>
      <c r="M16" s="84">
        <f>IF('00 63 57 CHANGE ORDER REQUEST'!F31="","",'00 63 57 CHANGE ORDER REQUEST'!F31)</f>
        <v>0</v>
      </c>
    </row>
    <row r="17" spans="1:15" ht="25.5" customHeight="1" x14ac:dyDescent="0.2">
      <c r="A17" s="171" t="str">
        <f>IF('00 63 57 CHANGE ORDER REQUEST'!A32="0","",'00 63 57 CHANGE ORDER REQUEST'!A32)</f>
        <v/>
      </c>
      <c r="B17" s="171"/>
      <c r="C17" s="172" t="str">
        <f>IF('00 63 57 CHANGE ORDER REQUEST'!B18="","",'00 63 57 CHANGE ORDER REQUEST'!B18)</f>
        <v/>
      </c>
      <c r="D17" s="172"/>
      <c r="E17" s="172"/>
      <c r="F17" s="172"/>
      <c r="G17" s="172"/>
      <c r="H17" s="172"/>
      <c r="I17" s="172"/>
      <c r="J17" s="174" t="str">
        <f>IF('00 63 57 CHANGE ORDER REQUEST'!E32="","",'00 63 57 CHANGE ORDER REQUEST'!E32)</f>
        <v/>
      </c>
      <c r="K17" s="174"/>
      <c r="L17" s="83" t="str">
        <f>IF('00 63 57 CHANGE ORDER REQUEST'!D32="","",'00 63 57 CHANGE ORDER REQUEST'!D32)</f>
        <v/>
      </c>
      <c r="M17" s="84">
        <f>IF('00 63 57 CHANGE ORDER REQUEST'!F32="","",'00 63 57 CHANGE ORDER REQUEST'!F32)</f>
        <v>0</v>
      </c>
    </row>
    <row r="18" spans="1:15" ht="25.5" customHeight="1" x14ac:dyDescent="0.2">
      <c r="A18" s="171" t="str">
        <f>IF('00 63 57 CHANGE ORDER REQUEST'!A33="0","",'00 63 57 CHANGE ORDER REQUEST'!A33)</f>
        <v/>
      </c>
      <c r="B18" s="171"/>
      <c r="C18" s="172" t="str">
        <f>IF('00 63 57 CHANGE ORDER REQUEST'!B19="","",'00 63 57 CHANGE ORDER REQUEST'!B19)</f>
        <v/>
      </c>
      <c r="D18" s="172"/>
      <c r="E18" s="172"/>
      <c r="F18" s="172"/>
      <c r="G18" s="172"/>
      <c r="H18" s="172"/>
      <c r="I18" s="172"/>
      <c r="J18" s="174" t="str">
        <f>IF('00 63 57 CHANGE ORDER REQUEST'!E33="","",'00 63 57 CHANGE ORDER REQUEST'!E33)</f>
        <v/>
      </c>
      <c r="K18" s="174"/>
      <c r="L18" s="83" t="str">
        <f>IF('00 63 57 CHANGE ORDER REQUEST'!D33="","",'00 63 57 CHANGE ORDER REQUEST'!D33)</f>
        <v/>
      </c>
      <c r="M18" s="84">
        <f>IF('00 63 57 CHANGE ORDER REQUEST'!F33="","",'00 63 57 CHANGE ORDER REQUEST'!F33)</f>
        <v>0</v>
      </c>
    </row>
    <row r="19" spans="1:15" ht="25.5" customHeight="1" x14ac:dyDescent="0.2">
      <c r="A19" s="171" t="str">
        <f>IF('00 63 57 CHANGE ORDER REQUEST'!A34="0","",'00 63 57 CHANGE ORDER REQUEST'!A34)</f>
        <v/>
      </c>
      <c r="B19" s="171"/>
      <c r="C19" s="172" t="str">
        <f>IF('00 63 57 CHANGE ORDER REQUEST'!B20="","",'00 63 57 CHANGE ORDER REQUEST'!B20)</f>
        <v/>
      </c>
      <c r="D19" s="172"/>
      <c r="E19" s="172"/>
      <c r="F19" s="172"/>
      <c r="G19" s="172"/>
      <c r="H19" s="172"/>
      <c r="I19" s="172"/>
      <c r="J19" s="174" t="str">
        <f>IF('00 63 57 CHANGE ORDER REQUEST'!E34="","",'00 63 57 CHANGE ORDER REQUEST'!E34)</f>
        <v/>
      </c>
      <c r="K19" s="174"/>
      <c r="L19" s="83" t="str">
        <f>IF('00 63 57 CHANGE ORDER REQUEST'!D34="","",'00 63 57 CHANGE ORDER REQUEST'!D34)</f>
        <v/>
      </c>
      <c r="M19" s="84">
        <f>IF('00 63 57 CHANGE ORDER REQUEST'!F34="","",'00 63 57 CHANGE ORDER REQUEST'!F34)</f>
        <v>0</v>
      </c>
    </row>
    <row r="20" spans="1:15" ht="25.5" customHeight="1" x14ac:dyDescent="0.2">
      <c r="A20" s="171" t="str">
        <f>IF('00 63 57 CHANGE ORDER REQUEST'!A35="0","",'00 63 57 CHANGE ORDER REQUEST'!A35)</f>
        <v/>
      </c>
      <c r="B20" s="171"/>
      <c r="C20" s="172" t="str">
        <f>IF('00 63 57 CHANGE ORDER REQUEST'!B21="","",'00 63 57 CHANGE ORDER REQUEST'!B21)</f>
        <v/>
      </c>
      <c r="D20" s="172"/>
      <c r="E20" s="172"/>
      <c r="F20" s="172"/>
      <c r="G20" s="172"/>
      <c r="H20" s="172"/>
      <c r="I20" s="172"/>
      <c r="J20" s="174" t="str">
        <f>IF('00 63 57 CHANGE ORDER REQUEST'!E35="","",'00 63 57 CHANGE ORDER REQUEST'!E35)</f>
        <v/>
      </c>
      <c r="K20" s="174"/>
      <c r="L20" s="83" t="str">
        <f>IF('00 63 57 CHANGE ORDER REQUEST'!D35="","",'00 63 57 CHANGE ORDER REQUEST'!D35)</f>
        <v/>
      </c>
      <c r="M20" s="84">
        <f>IF('00 63 57 CHANGE ORDER REQUEST'!F35="","",'00 63 57 CHANGE ORDER REQUEST'!F35)</f>
        <v>0</v>
      </c>
    </row>
    <row r="21" spans="1:15" ht="25.5" customHeight="1" x14ac:dyDescent="0.2">
      <c r="A21" s="171" t="str">
        <f>IF('00 63 57 CHANGE ORDER REQUEST'!A36="0","",'00 63 57 CHANGE ORDER REQUEST'!A36)</f>
        <v/>
      </c>
      <c r="B21" s="171"/>
      <c r="C21" s="172" t="str">
        <f>IF('00 63 57 CHANGE ORDER REQUEST'!B22="","",'00 63 57 CHANGE ORDER REQUEST'!B22)</f>
        <v/>
      </c>
      <c r="D21" s="172"/>
      <c r="E21" s="172"/>
      <c r="F21" s="172"/>
      <c r="G21" s="172"/>
      <c r="H21" s="172"/>
      <c r="I21" s="172"/>
      <c r="J21" s="174" t="str">
        <f>IF('00 63 57 CHANGE ORDER REQUEST'!E36="","",'00 63 57 CHANGE ORDER REQUEST'!E36)</f>
        <v/>
      </c>
      <c r="K21" s="174"/>
      <c r="L21" s="83" t="str">
        <f>IF('00 63 57 CHANGE ORDER REQUEST'!D36="","",'00 63 57 CHANGE ORDER REQUEST'!D36)</f>
        <v/>
      </c>
      <c r="M21" s="84">
        <f>IF('00 63 57 CHANGE ORDER REQUEST'!F36="","",'00 63 57 CHANGE ORDER REQUEST'!F36)</f>
        <v>0</v>
      </c>
    </row>
    <row r="22" spans="1:15" ht="25.5" customHeight="1" x14ac:dyDescent="0.2">
      <c r="A22" s="171" t="str">
        <f>IF('00 63 57 CHANGE ORDER REQUEST'!A37="0","",'00 63 57 CHANGE ORDER REQUEST'!A37)</f>
        <v/>
      </c>
      <c r="B22" s="171"/>
      <c r="C22" s="172" t="str">
        <f>IF('00 63 57 CHANGE ORDER REQUEST'!B23="","",'00 63 57 CHANGE ORDER REQUEST'!B23)</f>
        <v/>
      </c>
      <c r="D22" s="172"/>
      <c r="E22" s="172"/>
      <c r="F22" s="172"/>
      <c r="G22" s="172"/>
      <c r="H22" s="172"/>
      <c r="I22" s="172"/>
      <c r="J22" s="174" t="str">
        <f>IF('00 63 57 CHANGE ORDER REQUEST'!E37="","",'00 63 57 CHANGE ORDER REQUEST'!E37)</f>
        <v/>
      </c>
      <c r="K22" s="174"/>
      <c r="L22" s="83" t="str">
        <f>IF('00 63 57 CHANGE ORDER REQUEST'!D37="","",'00 63 57 CHANGE ORDER REQUEST'!D37)</f>
        <v/>
      </c>
      <c r="M22" s="84">
        <f>IF('00 63 57 CHANGE ORDER REQUEST'!F37="","",'00 63 57 CHANGE ORDER REQUEST'!F37)</f>
        <v>0</v>
      </c>
    </row>
    <row r="23" spans="1:15" ht="25.5" customHeight="1" x14ac:dyDescent="0.2">
      <c r="A23" s="171" t="str">
        <f>IF('00 63 57 CHANGE ORDER REQUEST'!A38="0","",'00 63 57 CHANGE ORDER REQUEST'!A38)</f>
        <v/>
      </c>
      <c r="B23" s="171"/>
      <c r="C23" s="172" t="str">
        <f>IF('00 63 57 CHANGE ORDER REQUEST'!B24="","",'00 63 57 CHANGE ORDER REQUEST'!B24)</f>
        <v/>
      </c>
      <c r="D23" s="172"/>
      <c r="E23" s="172"/>
      <c r="F23" s="172"/>
      <c r="G23" s="172"/>
      <c r="H23" s="172"/>
      <c r="I23" s="172"/>
      <c r="J23" s="174" t="str">
        <f>IF('00 63 57 CHANGE ORDER REQUEST'!E38="","",'00 63 57 CHANGE ORDER REQUEST'!E38)</f>
        <v/>
      </c>
      <c r="K23" s="174"/>
      <c r="L23" s="83" t="str">
        <f>IF('00 63 57 CHANGE ORDER REQUEST'!D38="","",'00 63 57 CHANGE ORDER REQUEST'!D38)</f>
        <v/>
      </c>
      <c r="M23" s="84">
        <f>IF('00 63 57 CHANGE ORDER REQUEST'!F38="","",'00 63 57 CHANGE ORDER REQUEST'!F38)</f>
        <v>0</v>
      </c>
    </row>
    <row r="24" spans="1:15" ht="25.5" customHeight="1" x14ac:dyDescent="0.2">
      <c r="A24" s="171" t="str">
        <f>IF('00 63 57 CHANGE ORDER REQUEST'!A39="0","",'00 63 57 CHANGE ORDER REQUEST'!A39)</f>
        <v/>
      </c>
      <c r="B24" s="171"/>
      <c r="C24" s="172" t="str">
        <f>IF('00 63 57 CHANGE ORDER REQUEST'!B25="","",'00 63 57 CHANGE ORDER REQUEST'!B25)</f>
        <v/>
      </c>
      <c r="D24" s="172"/>
      <c r="E24" s="172"/>
      <c r="F24" s="172"/>
      <c r="G24" s="172"/>
      <c r="H24" s="172"/>
      <c r="I24" s="172"/>
      <c r="J24" s="174" t="str">
        <f>IF('00 63 57 CHANGE ORDER REQUEST'!E39="","",'00 63 57 CHANGE ORDER REQUEST'!E39)</f>
        <v/>
      </c>
      <c r="K24" s="174"/>
      <c r="L24" s="83" t="str">
        <f>IF('00 63 57 CHANGE ORDER REQUEST'!D39="","",'00 63 57 CHANGE ORDER REQUEST'!D39)</f>
        <v/>
      </c>
      <c r="M24" s="84">
        <f>IF('00 63 57 CHANGE ORDER REQUEST'!F39="","",'00 63 57 CHANGE ORDER REQUEST'!F39)</f>
        <v>0</v>
      </c>
      <c r="O24" s="27" t="s">
        <v>87</v>
      </c>
    </row>
    <row r="25" spans="1:15" ht="25.5" customHeight="1" x14ac:dyDescent="0.2">
      <c r="A25" s="171" t="str">
        <f>IF('00 63 57 CHANGE ORDER REQUEST'!A40="0","",'00 63 57 CHANGE ORDER REQUEST'!A40)</f>
        <v/>
      </c>
      <c r="B25" s="171"/>
      <c r="C25" s="172" t="str">
        <f>IF('00 63 57 CHANGE ORDER REQUEST'!B26="","",'00 63 57 CHANGE ORDER REQUEST'!B26)</f>
        <v/>
      </c>
      <c r="D25" s="172"/>
      <c r="E25" s="172"/>
      <c r="F25" s="172"/>
      <c r="G25" s="172"/>
      <c r="H25" s="172"/>
      <c r="I25" s="172"/>
      <c r="J25" s="174" t="str">
        <f>IF('00 63 57 CHANGE ORDER REQUEST'!E40="","",'00 63 57 CHANGE ORDER REQUEST'!E40)</f>
        <v/>
      </c>
      <c r="K25" s="174"/>
      <c r="L25" s="83" t="str">
        <f>IF('00 63 57 CHANGE ORDER REQUEST'!D40="","",'00 63 57 CHANGE ORDER REQUEST'!D40)</f>
        <v/>
      </c>
      <c r="M25" s="84">
        <f>IF('00 63 57 CHANGE ORDER REQUEST'!F40="","",'00 63 57 CHANGE ORDER REQUEST'!F40)</f>
        <v>0</v>
      </c>
      <c r="O25" s="27" t="s">
        <v>85</v>
      </c>
    </row>
    <row r="26" spans="1:15" ht="12.75" customHeight="1" thickBot="1" x14ac:dyDescent="0.25">
      <c r="A26" s="79"/>
      <c r="B26" s="79"/>
      <c r="C26" s="88"/>
      <c r="D26" s="88"/>
      <c r="E26" s="88"/>
      <c r="F26" s="88"/>
      <c r="G26" s="88"/>
      <c r="H26" s="88"/>
      <c r="I26" s="88"/>
      <c r="J26" s="88"/>
      <c r="K26" s="89"/>
      <c r="L26" s="90"/>
      <c r="M26" s="91"/>
    </row>
    <row r="27" spans="1:15" ht="12.75" customHeight="1" x14ac:dyDescent="0.2">
      <c r="A27" s="67"/>
      <c r="B27" s="67"/>
      <c r="C27" s="85"/>
      <c r="D27" s="85"/>
      <c r="E27" s="85"/>
      <c r="F27" s="85"/>
      <c r="G27" s="85"/>
      <c r="H27" s="85"/>
      <c r="I27" s="85"/>
      <c r="J27" s="181" t="str">
        <f>'00 63 57 CHANGE ORDER REQUEST'!E29</f>
        <v>Cost</v>
      </c>
      <c r="K27" s="181"/>
      <c r="L27" s="86" t="str">
        <f>'00 63 57 CHANGE ORDER REQUEST'!D29</f>
        <v>Time/Days</v>
      </c>
      <c r="M27" s="87" t="s">
        <v>84</v>
      </c>
    </row>
    <row r="28" spans="1:15" s="93" customFormat="1" ht="23.25" customHeight="1" x14ac:dyDescent="0.25">
      <c r="A28" s="92"/>
      <c r="B28" s="92" t="s">
        <v>88</v>
      </c>
      <c r="C28" s="92"/>
      <c r="E28" s="94" t="s">
        <v>87</v>
      </c>
      <c r="F28" s="92" t="s">
        <v>89</v>
      </c>
      <c r="G28" s="92"/>
      <c r="H28" s="95"/>
      <c r="I28" s="95"/>
      <c r="J28" s="178">
        <f>SUM(J15:K26)</f>
        <v>3000000</v>
      </c>
      <c r="K28" s="178"/>
      <c r="L28" s="92"/>
      <c r="M28" s="96"/>
      <c r="O28" s="93" t="s">
        <v>86</v>
      </c>
    </row>
    <row r="29" spans="1:15" s="93" customFormat="1" ht="23.25" customHeight="1" x14ac:dyDescent="0.25">
      <c r="A29" s="92"/>
      <c r="B29" s="92" t="s">
        <v>91</v>
      </c>
      <c r="C29" s="92"/>
      <c r="E29" s="94" t="s">
        <v>87</v>
      </c>
      <c r="F29" s="92" t="s">
        <v>90</v>
      </c>
      <c r="G29" s="92"/>
      <c r="H29" s="92"/>
      <c r="I29" s="95"/>
      <c r="J29" s="175"/>
      <c r="K29" s="175"/>
      <c r="L29" s="95">
        <f>SUM(L15:L28)</f>
        <v>22</v>
      </c>
      <c r="M29" s="96"/>
    </row>
    <row r="30" spans="1:15" s="93" customFormat="1" ht="23.25" customHeight="1" x14ac:dyDescent="0.25">
      <c r="A30" s="92"/>
      <c r="B30" s="92" t="s">
        <v>91</v>
      </c>
      <c r="C30" s="92"/>
      <c r="E30" s="94" t="s">
        <v>87</v>
      </c>
      <c r="F30" s="92" t="s">
        <v>92</v>
      </c>
      <c r="G30" s="92"/>
      <c r="H30" s="92"/>
      <c r="I30" s="74"/>
      <c r="J30" s="176"/>
      <c r="K30" s="176"/>
      <c r="L30" s="74"/>
      <c r="M30" s="97">
        <f>SUM(M15:M29)</f>
        <v>0.16666666666666666</v>
      </c>
    </row>
    <row r="31" spans="1:15" s="93" customFormat="1" ht="4.5" customHeight="1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177"/>
      <c r="K31" s="177"/>
      <c r="L31" s="92"/>
      <c r="M31" s="96"/>
    </row>
    <row r="32" spans="1:15" s="93" customFormat="1" ht="21" customHeight="1" x14ac:dyDescent="0.25">
      <c r="A32" s="92"/>
      <c r="B32" s="92" t="s">
        <v>71</v>
      </c>
      <c r="C32" s="92"/>
      <c r="D32" s="92"/>
      <c r="E32" s="92"/>
      <c r="F32" s="92"/>
      <c r="G32" s="95"/>
      <c r="H32" s="95"/>
      <c r="I32" s="95"/>
      <c r="J32" s="178">
        <f>'00 63 57 CHANGE ORDER REQUEST'!H41</f>
        <v>12222</v>
      </c>
      <c r="K32" s="178"/>
      <c r="L32" s="92"/>
      <c r="M32" s="96"/>
    </row>
    <row r="33" spans="1:13" s="93" customFormat="1" ht="21" customHeight="1" x14ac:dyDescent="0.25">
      <c r="A33" s="92"/>
      <c r="B33" s="92" t="s">
        <v>83</v>
      </c>
      <c r="C33" s="92"/>
      <c r="D33" s="92"/>
      <c r="E33" s="92"/>
      <c r="F33" s="92"/>
      <c r="G33" s="74"/>
      <c r="H33" s="74"/>
      <c r="I33" s="74"/>
      <c r="J33" s="175"/>
      <c r="K33" s="175"/>
      <c r="L33" s="95"/>
      <c r="M33" s="97">
        <f>'00 63 57 CHANGE ORDER REQUEST'!I41</f>
        <v>6.7900000000000002E-4</v>
      </c>
    </row>
    <row r="34" spans="1:13" s="93" customFormat="1" ht="5.25" customHeight="1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177"/>
      <c r="K34" s="177"/>
      <c r="L34" s="92"/>
      <c r="M34" s="96"/>
    </row>
    <row r="35" spans="1:13" s="93" customFormat="1" ht="19.5" customHeight="1" x14ac:dyDescent="0.25">
      <c r="A35" s="92"/>
      <c r="B35" s="92" t="s">
        <v>72</v>
      </c>
      <c r="C35" s="92"/>
      <c r="D35" s="92"/>
      <c r="E35" s="92"/>
      <c r="F35" s="92"/>
      <c r="G35" s="95"/>
      <c r="H35" s="95"/>
      <c r="I35" s="95"/>
      <c r="J35" s="178">
        <f>SUM('00 63 57 CHANGE ORDER REQUEST'!C28+'00 63 57 CHANGE ORDER REQUEST'!H41)</f>
        <v>18012222</v>
      </c>
      <c r="K35" s="178"/>
      <c r="L35" s="92"/>
      <c r="M35" s="96"/>
    </row>
    <row r="36" spans="1:13" s="93" customFormat="1" ht="18.75" customHeight="1" x14ac:dyDescent="0.25">
      <c r="A36" s="92"/>
      <c r="B36" s="92" t="s">
        <v>81</v>
      </c>
      <c r="C36" s="92"/>
      <c r="D36" s="92"/>
      <c r="E36" s="92"/>
      <c r="F36" s="92"/>
      <c r="G36" s="74"/>
      <c r="H36" s="74"/>
      <c r="I36" s="74"/>
      <c r="J36" s="176"/>
      <c r="K36" s="176"/>
      <c r="L36" s="92"/>
      <c r="M36" s="96"/>
    </row>
    <row r="37" spans="1:13" s="93" customFormat="1" ht="9.75" customHeight="1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177"/>
      <c r="K37" s="177"/>
      <c r="L37" s="92"/>
      <c r="M37" s="96"/>
    </row>
    <row r="38" spans="1:13" s="93" customFormat="1" ht="21.75" customHeight="1" x14ac:dyDescent="0.25">
      <c r="A38" s="92"/>
      <c r="B38" s="92" t="s">
        <v>67</v>
      </c>
      <c r="C38" s="92"/>
      <c r="D38" s="92"/>
      <c r="E38" s="92"/>
      <c r="F38" s="92"/>
      <c r="G38" s="92"/>
      <c r="H38" s="95"/>
      <c r="I38" s="95"/>
      <c r="J38" s="178">
        <f>SUM(J28+J35)</f>
        <v>21012222</v>
      </c>
      <c r="K38" s="178"/>
      <c r="L38" s="92"/>
      <c r="M38" s="96"/>
    </row>
    <row r="39" spans="1:13" s="93" customFormat="1" ht="20.25" customHeight="1" x14ac:dyDescent="0.25">
      <c r="A39" s="92"/>
      <c r="B39" s="92" t="s">
        <v>82</v>
      </c>
      <c r="C39" s="92"/>
      <c r="D39" s="92"/>
      <c r="E39" s="92"/>
      <c r="F39" s="95"/>
      <c r="G39" s="95"/>
      <c r="H39" s="95"/>
      <c r="I39" s="95"/>
      <c r="J39" s="175"/>
      <c r="K39" s="175"/>
      <c r="L39" s="92"/>
      <c r="M39" s="96"/>
    </row>
    <row r="40" spans="1:13" s="93" customFormat="1" ht="19.5" customHeight="1" x14ac:dyDescent="0.25">
      <c r="A40" s="92"/>
      <c r="B40" s="92" t="s">
        <v>94</v>
      </c>
      <c r="C40" s="92"/>
      <c r="D40" s="92"/>
      <c r="E40" s="92"/>
      <c r="F40" s="92"/>
      <c r="G40" s="92"/>
      <c r="H40" s="92"/>
      <c r="I40" s="74"/>
      <c r="J40" s="176"/>
      <c r="K40" s="176"/>
      <c r="L40" s="95"/>
      <c r="M40" s="97">
        <f>'00 63 57 CHANGE ORDER REQUEST'!L41</f>
        <v>0.16734566666666667</v>
      </c>
    </row>
    <row r="41" spans="1:13" s="93" customFormat="1" ht="9" customHeight="1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177"/>
      <c r="K41" s="177"/>
      <c r="L41" s="92"/>
      <c r="M41" s="96"/>
    </row>
    <row r="42" spans="1:13" s="93" customFormat="1" ht="18.75" customHeight="1" x14ac:dyDescent="0.25">
      <c r="A42" s="92"/>
      <c r="B42" s="92" t="s">
        <v>68</v>
      </c>
      <c r="C42" s="92"/>
      <c r="D42" s="92"/>
      <c r="E42" s="92"/>
      <c r="F42" s="92"/>
      <c r="G42" s="92"/>
      <c r="H42" s="95"/>
      <c r="I42" s="95"/>
      <c r="J42" s="175"/>
      <c r="K42" s="175"/>
      <c r="L42" s="95">
        <f>'00 63 57 CHANGE ORDER REQUEST'!J41</f>
        <v>34</v>
      </c>
      <c r="M42" s="96"/>
    </row>
    <row r="43" spans="1:13" s="93" customFormat="1" ht="21" customHeight="1" x14ac:dyDescent="0.25">
      <c r="A43" s="92"/>
      <c r="B43" s="92" t="s">
        <v>80</v>
      </c>
      <c r="C43" s="92"/>
      <c r="D43" s="92"/>
      <c r="E43" s="92"/>
      <c r="F43" s="92"/>
      <c r="G43" s="92"/>
      <c r="H43" s="92"/>
      <c r="I43" s="95"/>
      <c r="J43" s="179">
        <f>'00 63 57 CHANGE ORDER REQUEST'!H44</f>
        <v>42781</v>
      </c>
      <c r="K43" s="179"/>
      <c r="L43" s="179"/>
      <c r="M43" s="179"/>
    </row>
    <row r="44" spans="1:13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8"/>
    </row>
    <row r="45" spans="1:13" s="2" customFormat="1" ht="15.75" x14ac:dyDescent="0.2">
      <c r="A45" s="67"/>
      <c r="B45" s="173" t="s">
        <v>24</v>
      </c>
      <c r="C45" s="173"/>
      <c r="D45" s="173"/>
      <c r="E45" s="173"/>
      <c r="F45" s="173" t="s">
        <v>22</v>
      </c>
      <c r="G45" s="173"/>
      <c r="H45" s="173"/>
      <c r="I45" s="173"/>
      <c r="J45" s="173" t="s">
        <v>57</v>
      </c>
      <c r="K45" s="173"/>
      <c r="L45" s="173"/>
      <c r="M45" s="173"/>
    </row>
    <row r="46" spans="1:13" s="2" customFormat="1" ht="7.5" customHeight="1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8"/>
    </row>
    <row r="47" spans="1:13" s="8" customFormat="1" ht="21" customHeight="1" x14ac:dyDescent="0.25">
      <c r="A47" s="69" t="s">
        <v>95</v>
      </c>
      <c r="B47" s="69"/>
      <c r="C47" s="70"/>
      <c r="D47" s="70"/>
      <c r="E47" s="70"/>
      <c r="F47" s="69" t="s">
        <v>95</v>
      </c>
      <c r="G47" s="70"/>
      <c r="H47" s="70"/>
      <c r="I47" s="70"/>
      <c r="J47" s="69" t="s">
        <v>95</v>
      </c>
      <c r="K47" s="70"/>
      <c r="L47" s="70"/>
      <c r="M47" s="71"/>
    </row>
    <row r="48" spans="1:13" s="8" customFormat="1" ht="21" customHeight="1" x14ac:dyDescent="0.25">
      <c r="A48" s="69" t="s">
        <v>96</v>
      </c>
      <c r="B48" s="69"/>
      <c r="C48" s="72"/>
      <c r="D48" s="72"/>
      <c r="E48" s="72"/>
      <c r="F48" s="69" t="s">
        <v>96</v>
      </c>
      <c r="G48" s="72"/>
      <c r="H48" s="72"/>
      <c r="I48" s="72"/>
      <c r="J48" s="69" t="s">
        <v>96</v>
      </c>
      <c r="K48" s="72"/>
      <c r="L48" s="72"/>
      <c r="M48" s="73"/>
    </row>
    <row r="49" spans="1:13" s="8" customFormat="1" ht="21" customHeight="1" x14ac:dyDescent="0.25">
      <c r="A49" s="69" t="s">
        <v>97</v>
      </c>
      <c r="B49" s="69"/>
      <c r="C49" s="72"/>
      <c r="D49" s="72"/>
      <c r="E49" s="72"/>
      <c r="F49" s="69" t="s">
        <v>97</v>
      </c>
      <c r="G49" s="72"/>
      <c r="H49" s="72"/>
      <c r="I49" s="72"/>
      <c r="J49" s="69" t="s">
        <v>97</v>
      </c>
      <c r="K49" s="74"/>
      <c r="L49" s="74"/>
      <c r="M49" s="74"/>
    </row>
    <row r="50" spans="1:13" s="66" customFormat="1" ht="21" customHeight="1" x14ac:dyDescent="0.25">
      <c r="A50" s="69" t="s">
        <v>98</v>
      </c>
      <c r="B50" s="69"/>
      <c r="C50" s="72"/>
      <c r="D50" s="72"/>
      <c r="E50" s="72"/>
      <c r="F50" s="69" t="s">
        <v>98</v>
      </c>
      <c r="G50" s="72"/>
      <c r="H50" s="72"/>
      <c r="I50" s="72"/>
      <c r="J50" s="69" t="s">
        <v>98</v>
      </c>
      <c r="K50" s="70"/>
      <c r="L50" s="70"/>
      <c r="M50" s="71"/>
    </row>
    <row r="51" spans="1:13" ht="15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</row>
    <row r="52" spans="1:13" ht="15" x14ac:dyDescent="0.2">
      <c r="A52" s="67"/>
      <c r="B52" s="67" t="s">
        <v>99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13" ht="15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1:13" s="66" customFormat="1" ht="20.25" customHeight="1" x14ac:dyDescent="0.25">
      <c r="A54" s="69" t="s">
        <v>95</v>
      </c>
      <c r="B54" s="69"/>
      <c r="C54" s="70"/>
      <c r="D54" s="70"/>
      <c r="E54" s="70"/>
      <c r="F54" s="69" t="s">
        <v>95</v>
      </c>
      <c r="G54" s="70"/>
      <c r="H54" s="70"/>
      <c r="I54" s="70"/>
      <c r="J54" s="69" t="s">
        <v>95</v>
      </c>
      <c r="K54" s="70"/>
      <c r="L54" s="70"/>
      <c r="M54" s="71"/>
    </row>
    <row r="55" spans="1:13" s="66" customFormat="1" ht="20.25" customHeight="1" x14ac:dyDescent="0.25">
      <c r="A55" s="69" t="s">
        <v>96</v>
      </c>
      <c r="B55" s="69"/>
      <c r="C55" s="72"/>
      <c r="D55" s="72"/>
      <c r="E55" s="72"/>
      <c r="F55" s="69" t="s">
        <v>96</v>
      </c>
      <c r="G55" s="72"/>
      <c r="H55" s="72"/>
      <c r="I55" s="72"/>
      <c r="J55" s="69" t="s">
        <v>96</v>
      </c>
      <c r="K55" s="72"/>
      <c r="L55" s="72"/>
      <c r="M55" s="73"/>
    </row>
    <row r="56" spans="1:13" s="66" customFormat="1" ht="20.25" customHeight="1" x14ac:dyDescent="0.25">
      <c r="A56" s="69" t="s">
        <v>97</v>
      </c>
      <c r="B56" s="69"/>
      <c r="C56" s="72"/>
      <c r="D56" s="72"/>
      <c r="E56" s="72"/>
      <c r="F56" s="69" t="s">
        <v>97</v>
      </c>
      <c r="G56" s="72"/>
      <c r="H56" s="72"/>
      <c r="I56" s="72"/>
      <c r="J56" s="69" t="s">
        <v>97</v>
      </c>
      <c r="K56" s="74"/>
      <c r="L56" s="74"/>
      <c r="M56" s="74"/>
    </row>
    <row r="57" spans="1:13" s="66" customFormat="1" ht="20.25" customHeight="1" x14ac:dyDescent="0.25">
      <c r="A57" s="69" t="s">
        <v>98</v>
      </c>
      <c r="B57" s="69"/>
      <c r="C57" s="72"/>
      <c r="D57" s="72"/>
      <c r="E57" s="72"/>
      <c r="F57" s="69" t="s">
        <v>98</v>
      </c>
      <c r="G57" s="72"/>
      <c r="H57" s="72"/>
      <c r="I57" s="72"/>
      <c r="J57" s="69" t="s">
        <v>98</v>
      </c>
      <c r="K57" s="70"/>
      <c r="L57" s="70"/>
      <c r="M57" s="71"/>
    </row>
    <row r="58" spans="1:13" ht="20.25" customHeight="1" x14ac:dyDescent="0.2"/>
  </sheetData>
  <mergeCells count="61">
    <mergeCell ref="J20:K20"/>
    <mergeCell ref="J21:K21"/>
    <mergeCell ref="J22:K22"/>
    <mergeCell ref="J23:K23"/>
    <mergeCell ref="J24:K24"/>
    <mergeCell ref="F8:G8"/>
    <mergeCell ref="F9:G9"/>
    <mergeCell ref="J14:K14"/>
    <mergeCell ref="C14:I14"/>
    <mergeCell ref="J15:K15"/>
    <mergeCell ref="C15:I15"/>
    <mergeCell ref="H5:J5"/>
    <mergeCell ref="H6:J6"/>
    <mergeCell ref="H7:J7"/>
    <mergeCell ref="H8:J8"/>
    <mergeCell ref="J38:K38"/>
    <mergeCell ref="J33:K33"/>
    <mergeCell ref="J34:K34"/>
    <mergeCell ref="J35:K35"/>
    <mergeCell ref="J36:K36"/>
    <mergeCell ref="J37:K37"/>
    <mergeCell ref="J28:K28"/>
    <mergeCell ref="J27:K27"/>
    <mergeCell ref="J16:K16"/>
    <mergeCell ref="J17:K17"/>
    <mergeCell ref="J18:K18"/>
    <mergeCell ref="J19:K19"/>
    <mergeCell ref="F45:I45"/>
    <mergeCell ref="B45:E45"/>
    <mergeCell ref="J25:K25"/>
    <mergeCell ref="A23:B23"/>
    <mergeCell ref="A24:B24"/>
    <mergeCell ref="A25:B25"/>
    <mergeCell ref="J29:K29"/>
    <mergeCell ref="J30:K30"/>
    <mergeCell ref="J31:K31"/>
    <mergeCell ref="J32:K32"/>
    <mergeCell ref="J45:M45"/>
    <mergeCell ref="J43:M43"/>
    <mergeCell ref="J39:K39"/>
    <mergeCell ref="J40:K40"/>
    <mergeCell ref="J41:K41"/>
    <mergeCell ref="J42:K42"/>
    <mergeCell ref="C23:I23"/>
    <mergeCell ref="C24:I24"/>
    <mergeCell ref="C25:I25"/>
    <mergeCell ref="C16:I16"/>
    <mergeCell ref="C17:I17"/>
    <mergeCell ref="C18:I18"/>
    <mergeCell ref="C19:I19"/>
    <mergeCell ref="C20:I20"/>
    <mergeCell ref="A20:B20"/>
    <mergeCell ref="A21:B21"/>
    <mergeCell ref="A22:B22"/>
    <mergeCell ref="C21:I21"/>
    <mergeCell ref="C22:I22"/>
    <mergeCell ref="A15:B15"/>
    <mergeCell ref="A16:B16"/>
    <mergeCell ref="A17:B17"/>
    <mergeCell ref="A18:B18"/>
    <mergeCell ref="A19:B19"/>
  </mergeCells>
  <dataValidations disablePrompts="1" count="2">
    <dataValidation type="list" allowBlank="1" showInputMessage="1" showErrorMessage="1" prompt="SELECT" sqref="E28:E30">
      <formula1>$O$23:$O$28</formula1>
    </dataValidation>
    <dataValidation allowBlank="1" showInputMessage="1" showErrorMessage="1" prompt="ENTER DATE" sqref="M2"/>
  </dataValidations>
  <pageMargins left="0.25" right="0.25" top="0.75" bottom="0.75" header="0.3" footer="0.3"/>
  <pageSetup orientation="portrait" verticalDpi="1200" r:id="rId1"/>
  <headerFooter>
    <oddHeader>&amp;C&amp;"-,Regular"&amp;12 &amp;"-,Bold" 00 63 63
&amp;UFORM FOR AMENDMENT, CHANGE ORDER, OR DIRECTIVE</oddHeader>
    <oddFooter>&amp;L&amp;"-,Regular"&amp;9APSU University Design And Construction (UDC)            
Designers’ Manual&amp;R&amp;"Calibri,Regular"&amp;9APPENDIX 3 DIVISION 00 FORMS, Page &amp;P OF &amp;N
V.01-2018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view="pageLayout" zoomScaleNormal="100" workbookViewId="0">
      <selection activeCell="E37" sqref="E37"/>
    </sheetView>
  </sheetViews>
  <sheetFormatPr defaultRowHeight="12.75" x14ac:dyDescent="0.2"/>
  <cols>
    <col min="1" max="1" width="17.33203125" style="27" customWidth="1"/>
    <col min="2" max="2" width="4.6640625" style="27" customWidth="1"/>
    <col min="3" max="3" width="3.33203125" style="27" customWidth="1"/>
    <col min="4" max="4" width="25.6640625" style="27" customWidth="1"/>
    <col min="5" max="5" width="10.5" style="27" customWidth="1"/>
    <col min="6" max="6" width="10.33203125" style="27" customWidth="1"/>
    <col min="7" max="7" width="1.5" style="27" customWidth="1"/>
    <col min="8" max="8" width="13.5" style="27" customWidth="1"/>
    <col min="9" max="9" width="3.6640625" style="27" customWidth="1"/>
    <col min="10" max="10" width="8" style="27" customWidth="1"/>
    <col min="11" max="11" width="3.33203125" style="27" customWidth="1"/>
    <col min="12" max="12" width="2.1640625" style="27" customWidth="1"/>
    <col min="13" max="13" width="1.6640625" style="27" customWidth="1"/>
    <col min="14" max="14" width="6.1640625" style="27" customWidth="1"/>
    <col min="15" max="15" width="18.5" style="27" customWidth="1"/>
    <col min="16" max="16" width="7.6640625" style="27" customWidth="1"/>
    <col min="17" max="17" width="2" style="27" customWidth="1"/>
    <col min="18" max="16384" width="9.33203125" style="27"/>
  </cols>
  <sheetData>
    <row r="1" spans="1:17" s="26" customFormat="1" ht="21" customHeight="1" x14ac:dyDescent="0.2">
      <c r="A1" s="272" t="s">
        <v>2</v>
      </c>
      <c r="B1" s="273"/>
      <c r="C1" s="274"/>
      <c r="D1" s="275"/>
      <c r="E1" s="276"/>
      <c r="F1" s="276"/>
      <c r="G1" s="277"/>
      <c r="H1" s="278" t="s">
        <v>1</v>
      </c>
      <c r="I1" s="273"/>
      <c r="J1" s="274"/>
      <c r="K1" s="275" t="s">
        <v>0</v>
      </c>
      <c r="L1" s="276"/>
      <c r="M1" s="276"/>
      <c r="N1" s="276"/>
      <c r="O1" s="276"/>
      <c r="P1" s="276"/>
      <c r="Q1" s="279"/>
    </row>
    <row r="2" spans="1:17" s="26" customFormat="1" ht="17.100000000000001" customHeight="1" x14ac:dyDescent="0.2">
      <c r="A2" s="280" t="s">
        <v>10</v>
      </c>
      <c r="B2" s="240"/>
      <c r="C2" s="241"/>
      <c r="D2" s="242" t="str">
        <f>'00 63 57 CHANGE ORDER REQUEST'!C4</f>
        <v>PROJECT NAME</v>
      </c>
      <c r="E2" s="248"/>
      <c r="F2" s="248"/>
      <c r="G2" s="243"/>
      <c r="H2" s="239" t="s">
        <v>11</v>
      </c>
      <c r="I2" s="240"/>
      <c r="J2" s="241"/>
      <c r="K2" s="281" t="str">
        <f>'00 63 57 CHANGE ORDER REQUEST'!C5</f>
        <v>BLDG</v>
      </c>
      <c r="L2" s="282"/>
      <c r="M2" s="282"/>
      <c r="N2" s="282"/>
      <c r="O2" s="282"/>
      <c r="P2" s="282"/>
      <c r="Q2" s="283"/>
    </row>
    <row r="3" spans="1:17" s="26" customFormat="1" ht="18" customHeight="1" x14ac:dyDescent="0.2">
      <c r="A3" s="284" t="s">
        <v>12</v>
      </c>
      <c r="B3" s="285"/>
      <c r="C3" s="286"/>
      <c r="D3" s="287" t="str">
        <f>'00 63 57 CHANGE ORDER REQUEST'!C3</f>
        <v>XXX/XXXXX-XXXX</v>
      </c>
      <c r="E3" s="288"/>
      <c r="F3" s="288"/>
      <c r="G3" s="289"/>
      <c r="H3" s="290" t="s">
        <v>13</v>
      </c>
      <c r="I3" s="285"/>
      <c r="J3" s="285"/>
      <c r="K3" s="291"/>
      <c r="L3" s="291"/>
      <c r="M3" s="291"/>
      <c r="N3" s="99" t="s">
        <v>78</v>
      </c>
      <c r="O3" s="28"/>
      <c r="P3" s="292" t="s">
        <v>64</v>
      </c>
      <c r="Q3" s="292"/>
    </row>
    <row r="4" spans="1:17" s="101" customFormat="1" ht="18" customHeight="1" x14ac:dyDescent="0.2">
      <c r="A4" s="293"/>
      <c r="B4" s="294"/>
      <c r="C4" s="295"/>
      <c r="D4" s="100" t="s">
        <v>14</v>
      </c>
      <c r="E4" s="296" t="s">
        <v>15</v>
      </c>
      <c r="F4" s="297"/>
      <c r="G4" s="298"/>
      <c r="H4" s="296" t="s">
        <v>16</v>
      </c>
      <c r="I4" s="297"/>
      <c r="J4" s="297"/>
      <c r="K4" s="297"/>
      <c r="L4" s="297"/>
      <c r="M4" s="298"/>
      <c r="N4" s="296" t="s">
        <v>17</v>
      </c>
      <c r="O4" s="297"/>
      <c r="P4" s="297"/>
      <c r="Q4" s="298"/>
    </row>
    <row r="5" spans="1:17" ht="24.75" customHeight="1" x14ac:dyDescent="0.2">
      <c r="A5" s="192" t="s">
        <v>18</v>
      </c>
      <c r="B5" s="193"/>
      <c r="C5" s="194"/>
      <c r="D5" s="102"/>
      <c r="E5" s="256"/>
      <c r="F5" s="257"/>
      <c r="G5" s="258"/>
      <c r="H5" s="256"/>
      <c r="I5" s="257"/>
      <c r="J5" s="257"/>
      <c r="K5" s="257"/>
      <c r="L5" s="257"/>
      <c r="M5" s="258"/>
      <c r="N5" s="256"/>
      <c r="O5" s="257"/>
      <c r="P5" s="257"/>
      <c r="Q5" s="258"/>
    </row>
    <row r="6" spans="1:17" ht="26.25" customHeight="1" x14ac:dyDescent="0.2">
      <c r="A6" s="103" t="s">
        <v>19</v>
      </c>
      <c r="B6" s="259"/>
      <c r="C6" s="260"/>
      <c r="D6" s="104"/>
      <c r="E6" s="261"/>
      <c r="F6" s="262"/>
      <c r="G6" s="263"/>
      <c r="H6" s="261"/>
      <c r="I6" s="262"/>
      <c r="J6" s="262"/>
      <c r="K6" s="262"/>
      <c r="L6" s="262"/>
      <c r="M6" s="263"/>
      <c r="N6" s="261"/>
      <c r="O6" s="262"/>
      <c r="P6" s="262"/>
      <c r="Q6" s="263"/>
    </row>
    <row r="7" spans="1:17" ht="13.5" customHeight="1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</row>
    <row r="8" spans="1:17" ht="15" customHeight="1" x14ac:dyDescent="0.2">
      <c r="A8" s="206" t="s">
        <v>20</v>
      </c>
      <c r="B8" s="207"/>
      <c r="C8" s="264"/>
      <c r="D8" s="107"/>
      <c r="E8" s="265" t="s">
        <v>21</v>
      </c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8"/>
    </row>
    <row r="9" spans="1:17" ht="78" customHeight="1" x14ac:dyDescent="0.2">
      <c r="A9" s="266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8"/>
    </row>
    <row r="10" spans="1:17" s="26" customFormat="1" ht="18" customHeight="1" x14ac:dyDescent="0.2">
      <c r="A10" s="239" t="s">
        <v>22</v>
      </c>
      <c r="B10" s="240"/>
      <c r="C10" s="241"/>
      <c r="D10" s="242" t="str">
        <f>'00 63 57 CHANGE ORDER REQUEST'!C6</f>
        <v>DESIGN FIRM</v>
      </c>
      <c r="E10" s="243"/>
      <c r="F10" s="244" t="s">
        <v>23</v>
      </c>
      <c r="G10" s="245"/>
      <c r="H10" s="245"/>
      <c r="I10" s="245"/>
      <c r="J10" s="245"/>
      <c r="K10" s="246"/>
      <c r="L10" s="247">
        <f>'00 63 57 CHANGE ORDER REQUEST'!K4</f>
        <v>0.78</v>
      </c>
      <c r="M10" s="248"/>
      <c r="N10" s="248"/>
      <c r="O10" s="248"/>
      <c r="P10" s="248"/>
      <c r="Q10" s="243"/>
    </row>
    <row r="11" spans="1:17" s="26" customFormat="1" ht="18" customHeight="1" x14ac:dyDescent="0.2">
      <c r="A11" s="239" t="s">
        <v>24</v>
      </c>
      <c r="B11" s="240"/>
      <c r="C11" s="241"/>
      <c r="D11" s="242" t="str">
        <f>'00 63 57 CHANGE ORDER REQUEST'!C7</f>
        <v>GC</v>
      </c>
      <c r="E11" s="243"/>
      <c r="F11" s="244" t="s">
        <v>25</v>
      </c>
      <c r="G11" s="245"/>
      <c r="H11" s="245"/>
      <c r="I11" s="245"/>
      <c r="J11" s="245"/>
      <c r="K11" s="246"/>
      <c r="L11" s="249">
        <f>'00 63 57 CHANGE ORDER REQUEST'!K5</f>
        <v>42747</v>
      </c>
      <c r="M11" s="248"/>
      <c r="N11" s="248"/>
      <c r="O11" s="248"/>
      <c r="P11" s="248"/>
      <c r="Q11" s="243"/>
    </row>
    <row r="12" spans="1:17" s="26" customFormat="1" ht="27.75" customHeight="1" x14ac:dyDescent="0.2">
      <c r="A12" s="244" t="s">
        <v>26</v>
      </c>
      <c r="B12" s="245"/>
      <c r="C12" s="246"/>
      <c r="D12" s="250">
        <f>'00 63 57 CHANGE ORDER REQUEST'!C28</f>
        <v>18000000</v>
      </c>
      <c r="E12" s="243"/>
      <c r="F12" s="244" t="s">
        <v>27</v>
      </c>
      <c r="G12" s="245"/>
      <c r="H12" s="245"/>
      <c r="I12" s="245"/>
      <c r="J12" s="251">
        <f>'00 63 57 CHANGE ORDER REQUEST'!K3</f>
        <v>4</v>
      </c>
      <c r="K12" s="252"/>
      <c r="L12" s="253" t="s">
        <v>103</v>
      </c>
      <c r="M12" s="254"/>
      <c r="N12" s="254"/>
      <c r="O12" s="254"/>
      <c r="P12" s="254"/>
      <c r="Q12" s="255"/>
    </row>
    <row r="13" spans="1:17" s="67" customFormat="1" ht="15.75" customHeight="1" x14ac:dyDescent="0.2">
      <c r="A13" s="233" t="s">
        <v>3</v>
      </c>
      <c r="B13" s="234"/>
      <c r="C13" s="235"/>
      <c r="D13" s="236" t="s">
        <v>4</v>
      </c>
      <c r="E13" s="237"/>
      <c r="F13" s="108" t="s">
        <v>5</v>
      </c>
      <c r="G13" s="236" t="s">
        <v>6</v>
      </c>
      <c r="H13" s="238"/>
      <c r="I13" s="237"/>
      <c r="J13" s="236" t="s">
        <v>7</v>
      </c>
      <c r="K13" s="237"/>
      <c r="L13" s="233" t="s">
        <v>5</v>
      </c>
      <c r="M13" s="234"/>
      <c r="N13" s="235"/>
      <c r="O13" s="108" t="s">
        <v>6</v>
      </c>
      <c r="P13" s="236" t="s">
        <v>7</v>
      </c>
      <c r="Q13" s="237"/>
    </row>
    <row r="14" spans="1:17" ht="12" customHeight="1" x14ac:dyDescent="0.2">
      <c r="A14" s="109" t="str">
        <f>'00 63 57 CHANGE ORDER REQUEST'!B30</f>
        <v>External Factors</v>
      </c>
      <c r="B14" s="110"/>
      <c r="C14" s="111"/>
      <c r="D14" s="112" t="str">
        <f>'00 63 57 CHANGE ORDER REQUEST'!C30</f>
        <v>Unavoidable Delays</v>
      </c>
      <c r="E14" s="113"/>
      <c r="F14" s="114">
        <f>'00 63 57 CHANGE ORDER REQUEST'!D30</f>
        <v>22</v>
      </c>
      <c r="G14" s="195">
        <f>'00 63 57 CHANGE ORDER REQUEST'!E30</f>
        <v>3000000</v>
      </c>
      <c r="H14" s="196"/>
      <c r="I14" s="197"/>
      <c r="J14" s="198">
        <f>'00 63 57 CHANGE ORDER REQUEST'!F30</f>
        <v>0.16666666666666666</v>
      </c>
      <c r="K14" s="199"/>
      <c r="L14" s="200">
        <f>'00 63 57 CHANGE ORDER REQUEST'!J30</f>
        <v>34</v>
      </c>
      <c r="M14" s="200"/>
      <c r="N14" s="200"/>
      <c r="O14" s="115">
        <f>'00 63 57 CHANGE ORDER REQUEST'!K30</f>
        <v>3012222</v>
      </c>
      <c r="P14" s="201">
        <f>'00 63 57 CHANGE ORDER REQUEST'!L30</f>
        <v>0.16734566666666667</v>
      </c>
      <c r="Q14" s="202"/>
    </row>
    <row r="15" spans="1:17" ht="12" customHeight="1" x14ac:dyDescent="0.2">
      <c r="A15" s="109" t="str">
        <f>'00 63 57 CHANGE ORDER REQUEST'!B31</f>
        <v>Select</v>
      </c>
      <c r="B15" s="110"/>
      <c r="C15" s="111"/>
      <c r="D15" s="112" t="str">
        <f>'00 63 57 CHANGE ORDER REQUEST'!C31</f>
        <v>Select</v>
      </c>
      <c r="E15" s="113"/>
      <c r="F15" s="114">
        <f>'00 63 57 CHANGE ORDER REQUEST'!D31</f>
        <v>0</v>
      </c>
      <c r="G15" s="195">
        <f>'00 63 57 CHANGE ORDER REQUEST'!E31</f>
        <v>0</v>
      </c>
      <c r="H15" s="196"/>
      <c r="I15" s="197"/>
      <c r="J15" s="198">
        <f>'00 63 57 CHANGE ORDER REQUEST'!F31</f>
        <v>0</v>
      </c>
      <c r="K15" s="199"/>
      <c r="L15" s="200">
        <f>'00 63 57 CHANGE ORDER REQUEST'!J31</f>
        <v>0</v>
      </c>
      <c r="M15" s="200"/>
      <c r="N15" s="200"/>
      <c r="O15" s="115">
        <f>'00 63 57 CHANGE ORDER REQUEST'!K31</f>
        <v>0</v>
      </c>
      <c r="P15" s="201">
        <f>'00 63 57 CHANGE ORDER REQUEST'!L31</f>
        <v>0</v>
      </c>
      <c r="Q15" s="202"/>
    </row>
    <row r="16" spans="1:17" ht="12" customHeight="1" x14ac:dyDescent="0.2">
      <c r="A16" s="109" t="str">
        <f>'00 63 57 CHANGE ORDER REQUEST'!B32</f>
        <v>Select</v>
      </c>
      <c r="B16" s="110"/>
      <c r="C16" s="111"/>
      <c r="D16" s="112" t="str">
        <f>'00 63 57 CHANGE ORDER REQUEST'!C32</f>
        <v>Select</v>
      </c>
      <c r="E16" s="113"/>
      <c r="F16" s="114">
        <f>'00 63 57 CHANGE ORDER REQUEST'!D32</f>
        <v>0</v>
      </c>
      <c r="G16" s="195">
        <f>'00 63 57 CHANGE ORDER REQUEST'!E32</f>
        <v>0</v>
      </c>
      <c r="H16" s="196"/>
      <c r="I16" s="197"/>
      <c r="J16" s="198">
        <f>'00 63 57 CHANGE ORDER REQUEST'!F32</f>
        <v>0</v>
      </c>
      <c r="K16" s="199"/>
      <c r="L16" s="200">
        <f>'00 63 57 CHANGE ORDER REQUEST'!J32</f>
        <v>0</v>
      </c>
      <c r="M16" s="200"/>
      <c r="N16" s="200"/>
      <c r="O16" s="115">
        <f>'00 63 57 CHANGE ORDER REQUEST'!K32</f>
        <v>0</v>
      </c>
      <c r="P16" s="201">
        <f>'00 63 57 CHANGE ORDER REQUEST'!L32</f>
        <v>0</v>
      </c>
      <c r="Q16" s="202"/>
    </row>
    <row r="17" spans="1:17" ht="12" customHeight="1" x14ac:dyDescent="0.2">
      <c r="A17" s="109" t="str">
        <f>'00 63 57 CHANGE ORDER REQUEST'!B33</f>
        <v>Select</v>
      </c>
      <c r="B17" s="110"/>
      <c r="C17" s="111"/>
      <c r="D17" s="112" t="str">
        <f>'00 63 57 CHANGE ORDER REQUEST'!C33</f>
        <v>Select</v>
      </c>
      <c r="E17" s="113"/>
      <c r="F17" s="114">
        <f>'00 63 57 CHANGE ORDER REQUEST'!D33</f>
        <v>0</v>
      </c>
      <c r="G17" s="195">
        <f>'00 63 57 CHANGE ORDER REQUEST'!E33</f>
        <v>0</v>
      </c>
      <c r="H17" s="196"/>
      <c r="I17" s="197"/>
      <c r="J17" s="198">
        <f>'00 63 57 CHANGE ORDER REQUEST'!F33</f>
        <v>0</v>
      </c>
      <c r="K17" s="199"/>
      <c r="L17" s="200">
        <f>'00 63 57 CHANGE ORDER REQUEST'!J33</f>
        <v>0</v>
      </c>
      <c r="M17" s="200"/>
      <c r="N17" s="200"/>
      <c r="O17" s="115">
        <f>'00 63 57 CHANGE ORDER REQUEST'!K33</f>
        <v>0</v>
      </c>
      <c r="P17" s="201">
        <f>'00 63 57 CHANGE ORDER REQUEST'!L33</f>
        <v>0</v>
      </c>
      <c r="Q17" s="202"/>
    </row>
    <row r="18" spans="1:17" ht="12" customHeight="1" x14ac:dyDescent="0.2">
      <c r="A18" s="109" t="str">
        <f>'00 63 57 CHANGE ORDER REQUEST'!B34</f>
        <v>Select</v>
      </c>
      <c r="B18" s="110"/>
      <c r="C18" s="111"/>
      <c r="D18" s="112" t="str">
        <f>'00 63 57 CHANGE ORDER REQUEST'!C34</f>
        <v>Select</v>
      </c>
      <c r="E18" s="113"/>
      <c r="F18" s="114">
        <f>'00 63 57 CHANGE ORDER REQUEST'!D34</f>
        <v>0</v>
      </c>
      <c r="G18" s="195">
        <f>'00 63 57 CHANGE ORDER REQUEST'!E34</f>
        <v>0</v>
      </c>
      <c r="H18" s="196"/>
      <c r="I18" s="197"/>
      <c r="J18" s="198">
        <f>'00 63 57 CHANGE ORDER REQUEST'!F34</f>
        <v>0</v>
      </c>
      <c r="K18" s="199"/>
      <c r="L18" s="200">
        <f>'00 63 57 CHANGE ORDER REQUEST'!J34</f>
        <v>0</v>
      </c>
      <c r="M18" s="200"/>
      <c r="N18" s="200"/>
      <c r="O18" s="115">
        <f>'00 63 57 CHANGE ORDER REQUEST'!K34</f>
        <v>0</v>
      </c>
      <c r="P18" s="201">
        <f>'00 63 57 CHANGE ORDER REQUEST'!L34</f>
        <v>0</v>
      </c>
      <c r="Q18" s="202"/>
    </row>
    <row r="19" spans="1:17" ht="12" customHeight="1" x14ac:dyDescent="0.2">
      <c r="A19" s="109" t="str">
        <f>'00 63 57 CHANGE ORDER REQUEST'!B35</f>
        <v>Select</v>
      </c>
      <c r="B19" s="110"/>
      <c r="C19" s="111"/>
      <c r="D19" s="112" t="str">
        <f>'00 63 57 CHANGE ORDER REQUEST'!C35</f>
        <v>Select</v>
      </c>
      <c r="E19" s="113"/>
      <c r="F19" s="114">
        <f>'00 63 57 CHANGE ORDER REQUEST'!D35</f>
        <v>0</v>
      </c>
      <c r="G19" s="195">
        <f>'00 63 57 CHANGE ORDER REQUEST'!E35</f>
        <v>0</v>
      </c>
      <c r="H19" s="196"/>
      <c r="I19" s="197"/>
      <c r="J19" s="198">
        <f>'00 63 57 CHANGE ORDER REQUEST'!F35</f>
        <v>0</v>
      </c>
      <c r="K19" s="199"/>
      <c r="L19" s="200">
        <f>'00 63 57 CHANGE ORDER REQUEST'!J35</f>
        <v>0</v>
      </c>
      <c r="M19" s="200"/>
      <c r="N19" s="200"/>
      <c r="O19" s="115">
        <f>'00 63 57 CHANGE ORDER REQUEST'!K35</f>
        <v>0</v>
      </c>
      <c r="P19" s="201">
        <f>'00 63 57 CHANGE ORDER REQUEST'!L35</f>
        <v>0</v>
      </c>
      <c r="Q19" s="202"/>
    </row>
    <row r="20" spans="1:17" ht="12" customHeight="1" x14ac:dyDescent="0.2">
      <c r="A20" s="109" t="str">
        <f>'00 63 57 CHANGE ORDER REQUEST'!B36</f>
        <v>Select</v>
      </c>
      <c r="B20" s="110"/>
      <c r="C20" s="111"/>
      <c r="D20" s="112" t="str">
        <f>'00 63 57 CHANGE ORDER REQUEST'!C36</f>
        <v>Select</v>
      </c>
      <c r="E20" s="113"/>
      <c r="F20" s="114">
        <f>'00 63 57 CHANGE ORDER REQUEST'!D36</f>
        <v>0</v>
      </c>
      <c r="G20" s="195">
        <f>'00 63 57 CHANGE ORDER REQUEST'!E36</f>
        <v>0</v>
      </c>
      <c r="H20" s="196"/>
      <c r="I20" s="197"/>
      <c r="J20" s="198">
        <f>'00 63 57 CHANGE ORDER REQUEST'!F36</f>
        <v>0</v>
      </c>
      <c r="K20" s="199"/>
      <c r="L20" s="200">
        <f>'00 63 57 CHANGE ORDER REQUEST'!J36</f>
        <v>0</v>
      </c>
      <c r="M20" s="200"/>
      <c r="N20" s="200"/>
      <c r="O20" s="115">
        <f>'00 63 57 CHANGE ORDER REQUEST'!K36</f>
        <v>0</v>
      </c>
      <c r="P20" s="201">
        <f>'00 63 57 CHANGE ORDER REQUEST'!L36</f>
        <v>0</v>
      </c>
      <c r="Q20" s="202"/>
    </row>
    <row r="21" spans="1:17" ht="12" customHeight="1" x14ac:dyDescent="0.2">
      <c r="A21" s="109" t="str">
        <f>'00 63 57 CHANGE ORDER REQUEST'!B37</f>
        <v>Select</v>
      </c>
      <c r="B21" s="110"/>
      <c r="C21" s="111"/>
      <c r="D21" s="112" t="str">
        <f>'00 63 57 CHANGE ORDER REQUEST'!C37</f>
        <v>Select</v>
      </c>
      <c r="E21" s="113"/>
      <c r="F21" s="114">
        <f>'00 63 57 CHANGE ORDER REQUEST'!D37</f>
        <v>0</v>
      </c>
      <c r="G21" s="195">
        <f>'00 63 57 CHANGE ORDER REQUEST'!E37</f>
        <v>0</v>
      </c>
      <c r="H21" s="196"/>
      <c r="I21" s="197"/>
      <c r="J21" s="198">
        <f>'00 63 57 CHANGE ORDER REQUEST'!F37</f>
        <v>0</v>
      </c>
      <c r="K21" s="199"/>
      <c r="L21" s="200">
        <f>'00 63 57 CHANGE ORDER REQUEST'!J37</f>
        <v>0</v>
      </c>
      <c r="M21" s="200"/>
      <c r="N21" s="200"/>
      <c r="O21" s="115">
        <f>'00 63 57 CHANGE ORDER REQUEST'!K37</f>
        <v>0</v>
      </c>
      <c r="P21" s="201">
        <f>'00 63 57 CHANGE ORDER REQUEST'!L37</f>
        <v>0</v>
      </c>
      <c r="Q21" s="202"/>
    </row>
    <row r="22" spans="1:17" ht="12" customHeight="1" x14ac:dyDescent="0.2">
      <c r="A22" s="109" t="str">
        <f>'00 63 57 CHANGE ORDER REQUEST'!B38</f>
        <v>Select</v>
      </c>
      <c r="B22" s="110"/>
      <c r="C22" s="111"/>
      <c r="D22" s="112" t="str">
        <f>'00 63 57 CHANGE ORDER REQUEST'!C38</f>
        <v>Select</v>
      </c>
      <c r="E22" s="113"/>
      <c r="F22" s="114">
        <f>'00 63 57 CHANGE ORDER REQUEST'!D38</f>
        <v>0</v>
      </c>
      <c r="G22" s="195">
        <f>'00 63 57 CHANGE ORDER REQUEST'!E38</f>
        <v>0</v>
      </c>
      <c r="H22" s="196"/>
      <c r="I22" s="197"/>
      <c r="J22" s="198">
        <f>'00 63 57 CHANGE ORDER REQUEST'!F38</f>
        <v>0</v>
      </c>
      <c r="K22" s="199"/>
      <c r="L22" s="200">
        <f>'00 63 57 CHANGE ORDER REQUEST'!J38</f>
        <v>0</v>
      </c>
      <c r="M22" s="200"/>
      <c r="N22" s="200"/>
      <c r="O22" s="115">
        <f>'00 63 57 CHANGE ORDER REQUEST'!K38</f>
        <v>0</v>
      </c>
      <c r="P22" s="201">
        <f>'00 63 57 CHANGE ORDER REQUEST'!L38</f>
        <v>0</v>
      </c>
      <c r="Q22" s="202"/>
    </row>
    <row r="23" spans="1:17" ht="12" customHeight="1" x14ac:dyDescent="0.2">
      <c r="A23" s="109" t="str">
        <f>'00 63 57 CHANGE ORDER REQUEST'!B39</f>
        <v>Select</v>
      </c>
      <c r="B23" s="110"/>
      <c r="C23" s="111"/>
      <c r="D23" s="112" t="str">
        <f>'00 63 57 CHANGE ORDER REQUEST'!C39</f>
        <v>Select</v>
      </c>
      <c r="E23" s="113"/>
      <c r="F23" s="114">
        <f>'00 63 57 CHANGE ORDER REQUEST'!D39</f>
        <v>0</v>
      </c>
      <c r="G23" s="195">
        <f>'00 63 57 CHANGE ORDER REQUEST'!E39</f>
        <v>0</v>
      </c>
      <c r="H23" s="196"/>
      <c r="I23" s="197"/>
      <c r="J23" s="198">
        <f>'00 63 57 CHANGE ORDER REQUEST'!F39</f>
        <v>0</v>
      </c>
      <c r="K23" s="199"/>
      <c r="L23" s="200">
        <f>'00 63 57 CHANGE ORDER REQUEST'!J39</f>
        <v>0</v>
      </c>
      <c r="M23" s="200"/>
      <c r="N23" s="200"/>
      <c r="O23" s="115">
        <f>'00 63 57 CHANGE ORDER REQUEST'!K39</f>
        <v>0</v>
      </c>
      <c r="P23" s="201">
        <f>'00 63 57 CHANGE ORDER REQUEST'!L39</f>
        <v>0</v>
      </c>
      <c r="Q23" s="202"/>
    </row>
    <row r="24" spans="1:17" ht="12" customHeight="1" x14ac:dyDescent="0.2">
      <c r="A24" s="109" t="str">
        <f>'00 63 57 CHANGE ORDER REQUEST'!B40</f>
        <v>Select</v>
      </c>
      <c r="B24" s="110"/>
      <c r="C24" s="111"/>
      <c r="D24" s="112" t="str">
        <f>'00 63 57 CHANGE ORDER REQUEST'!C40</f>
        <v>Select</v>
      </c>
      <c r="E24" s="113"/>
      <c r="F24" s="114">
        <f>'00 63 57 CHANGE ORDER REQUEST'!D40</f>
        <v>0</v>
      </c>
      <c r="G24" s="195">
        <f>'00 63 57 CHANGE ORDER REQUEST'!E40</f>
        <v>0</v>
      </c>
      <c r="H24" s="196"/>
      <c r="I24" s="197"/>
      <c r="J24" s="198">
        <f>'00 63 57 CHANGE ORDER REQUEST'!F40</f>
        <v>0</v>
      </c>
      <c r="K24" s="199"/>
      <c r="L24" s="200">
        <f>'00 63 57 CHANGE ORDER REQUEST'!J40</f>
        <v>0</v>
      </c>
      <c r="M24" s="200"/>
      <c r="N24" s="200"/>
      <c r="O24" s="115">
        <f>'00 63 57 CHANGE ORDER REQUEST'!K40</f>
        <v>0</v>
      </c>
      <c r="P24" s="201">
        <f>'00 63 57 CHANGE ORDER REQUEST'!L40</f>
        <v>0</v>
      </c>
      <c r="Q24" s="202"/>
    </row>
    <row r="25" spans="1:17" ht="12.95" customHeight="1" thickBot="1" x14ac:dyDescent="0.25">
      <c r="A25" s="269" t="s">
        <v>38</v>
      </c>
      <c r="B25" s="270"/>
      <c r="C25" s="270"/>
      <c r="D25" s="270"/>
      <c r="E25" s="271"/>
      <c r="F25" s="116">
        <f>SUM(F14:F24)</f>
        <v>22</v>
      </c>
      <c r="G25" s="213">
        <f>SUM(G14:I24)</f>
        <v>3000000</v>
      </c>
      <c r="H25" s="214"/>
      <c r="I25" s="215"/>
      <c r="J25" s="216">
        <f>SUM(J14:K24)</f>
        <v>0.16666666666666666</v>
      </c>
      <c r="K25" s="215"/>
      <c r="L25" s="217">
        <f>SUM(L14:N24)</f>
        <v>34</v>
      </c>
      <c r="M25" s="218"/>
      <c r="N25" s="219"/>
      <c r="O25" s="117">
        <f>SUM(O14:O24)</f>
        <v>3012222</v>
      </c>
      <c r="P25" s="216">
        <f>SUM(P14:Q24)</f>
        <v>0.16734566666666667</v>
      </c>
      <c r="Q25" s="215"/>
    </row>
    <row r="26" spans="1:17" s="29" customFormat="1" ht="18.75" customHeight="1" x14ac:dyDescent="0.2">
      <c r="A26" s="220"/>
      <c r="B26" s="220"/>
      <c r="C26" s="220"/>
      <c r="D26" s="221" t="s">
        <v>39</v>
      </c>
      <c r="E26" s="222"/>
      <c r="F26" s="223"/>
      <c r="G26" s="224">
        <f>'00 63 57 CHANGE ORDER REQUEST'!K41</f>
        <v>3012222</v>
      </c>
      <c r="H26" s="225"/>
      <c r="I26" s="225"/>
      <c r="J26" s="225"/>
      <c r="K26" s="226"/>
      <c r="L26" s="220"/>
      <c r="M26" s="220"/>
      <c r="N26" s="220"/>
      <c r="O26" s="220"/>
      <c r="P26" s="220"/>
      <c r="Q26" s="220"/>
    </row>
    <row r="27" spans="1:17" s="29" customFormat="1" ht="18.75" customHeight="1" x14ac:dyDescent="0.2">
      <c r="A27" s="220"/>
      <c r="B27" s="220"/>
      <c r="C27" s="220"/>
      <c r="D27" s="227" t="s">
        <v>40</v>
      </c>
      <c r="E27" s="228"/>
      <c r="F27" s="229"/>
      <c r="G27" s="230">
        <f>D12+G26</f>
        <v>21012222</v>
      </c>
      <c r="H27" s="231"/>
      <c r="I27" s="231"/>
      <c r="J27" s="231"/>
      <c r="K27" s="232"/>
      <c r="L27" s="220"/>
      <c r="M27" s="220"/>
      <c r="N27" s="220"/>
      <c r="O27" s="220"/>
      <c r="P27" s="220"/>
      <c r="Q27" s="220"/>
    </row>
    <row r="28" spans="1:17" ht="16.5" customHeight="1" x14ac:dyDescent="0.2">
      <c r="A28" s="106"/>
      <c r="B28" s="106"/>
      <c r="C28" s="106"/>
      <c r="D28" s="105"/>
      <c r="E28" s="105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ht="13.5" customHeight="1" x14ac:dyDescent="0.2">
      <c r="A29" s="206" t="s">
        <v>41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8"/>
    </row>
    <row r="30" spans="1:17" ht="162.75" customHeight="1" x14ac:dyDescent="0.2">
      <c r="A30" s="209" t="str">
        <f>'00 63 57 CHANGE ORDER REQUEST'!A12</f>
        <v>This Change order will modify the Contract time and/or Contract sum due to the following &lt;&lt;RFP's, Designer Recommendation&gt;&gt;.
EXAMPLE</v>
      </c>
      <c r="B30" s="210"/>
      <c r="C30" s="210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2"/>
    </row>
    <row r="31" spans="1:17" ht="40.5" customHeight="1" x14ac:dyDescent="0.2">
      <c r="A31" s="203" t="s">
        <v>8</v>
      </c>
      <c r="B31" s="204"/>
      <c r="C31" s="205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9"/>
    </row>
    <row r="32" spans="1:17" ht="35.25" customHeight="1" x14ac:dyDescent="0.2">
      <c r="A32" s="186" t="s">
        <v>9</v>
      </c>
      <c r="B32" s="187"/>
      <c r="C32" s="188"/>
      <c r="D32" s="189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</row>
    <row r="33" spans="1:17" ht="35.25" customHeight="1" x14ac:dyDescent="0.2">
      <c r="A33" s="192" t="s">
        <v>9</v>
      </c>
      <c r="B33" s="193"/>
      <c r="C33" s="194"/>
      <c r="D33" s="189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</row>
    <row r="34" spans="1:17" ht="35.25" customHeight="1" x14ac:dyDescent="0.2">
      <c r="A34" s="192" t="s">
        <v>42</v>
      </c>
      <c r="B34" s="193"/>
      <c r="C34" s="194"/>
      <c r="D34" s="189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</row>
  </sheetData>
  <mergeCells count="111">
    <mergeCell ref="G23:I23"/>
    <mergeCell ref="J23:K23"/>
    <mergeCell ref="L23:N23"/>
    <mergeCell ref="P23:Q23"/>
    <mergeCell ref="A25:E25"/>
    <mergeCell ref="A1:C1"/>
    <mergeCell ref="D1:G1"/>
    <mergeCell ref="H1:J1"/>
    <mergeCell ref="K1:Q1"/>
    <mergeCell ref="A2:C2"/>
    <mergeCell ref="D2:G2"/>
    <mergeCell ref="H2:J2"/>
    <mergeCell ref="K2:Q2"/>
    <mergeCell ref="A3:C3"/>
    <mergeCell ref="D3:G3"/>
    <mergeCell ref="H3:J3"/>
    <mergeCell ref="K3:M3"/>
    <mergeCell ref="P3:Q3"/>
    <mergeCell ref="A4:C4"/>
    <mergeCell ref="E4:G4"/>
    <mergeCell ref="H4:M4"/>
    <mergeCell ref="N4:Q4"/>
    <mergeCell ref="A5:C5"/>
    <mergeCell ref="E5:G5"/>
    <mergeCell ref="H5:M5"/>
    <mergeCell ref="N5:Q5"/>
    <mergeCell ref="B6:C6"/>
    <mergeCell ref="E6:G6"/>
    <mergeCell ref="H6:M6"/>
    <mergeCell ref="N6:Q6"/>
    <mergeCell ref="A8:C8"/>
    <mergeCell ref="E8:Q8"/>
    <mergeCell ref="A9:Q9"/>
    <mergeCell ref="A10:C10"/>
    <mergeCell ref="D10:E10"/>
    <mergeCell ref="F10:K10"/>
    <mergeCell ref="L10:Q10"/>
    <mergeCell ref="A11:C11"/>
    <mergeCell ref="D11:E11"/>
    <mergeCell ref="F11:K11"/>
    <mergeCell ref="L11:Q11"/>
    <mergeCell ref="A12:C12"/>
    <mergeCell ref="D12:E12"/>
    <mergeCell ref="F12:I12"/>
    <mergeCell ref="J12:K12"/>
    <mergeCell ref="L12:Q12"/>
    <mergeCell ref="P18:Q18"/>
    <mergeCell ref="G21:I21"/>
    <mergeCell ref="J21:K21"/>
    <mergeCell ref="L21:N21"/>
    <mergeCell ref="P21:Q21"/>
    <mergeCell ref="G22:I22"/>
    <mergeCell ref="J22:K22"/>
    <mergeCell ref="A13:C13"/>
    <mergeCell ref="D13:E13"/>
    <mergeCell ref="G13:I13"/>
    <mergeCell ref="J13:K13"/>
    <mergeCell ref="L13:N13"/>
    <mergeCell ref="P13:Q13"/>
    <mergeCell ref="G14:I14"/>
    <mergeCell ref="J14:K14"/>
    <mergeCell ref="L14:N14"/>
    <mergeCell ref="P14:Q14"/>
    <mergeCell ref="P25:Q25"/>
    <mergeCell ref="A26:C27"/>
    <mergeCell ref="D26:F26"/>
    <mergeCell ref="G26:K26"/>
    <mergeCell ref="L26:Q27"/>
    <mergeCell ref="D27:F27"/>
    <mergeCell ref="G27:K27"/>
    <mergeCell ref="G15:I15"/>
    <mergeCell ref="J15:K15"/>
    <mergeCell ref="L15:N15"/>
    <mergeCell ref="P15:Q15"/>
    <mergeCell ref="G16:I16"/>
    <mergeCell ref="J16:K16"/>
    <mergeCell ref="L16:N16"/>
    <mergeCell ref="P16:Q16"/>
    <mergeCell ref="G24:I24"/>
    <mergeCell ref="J24:K24"/>
    <mergeCell ref="G17:I17"/>
    <mergeCell ref="J17:K17"/>
    <mergeCell ref="L17:N17"/>
    <mergeCell ref="P17:Q17"/>
    <mergeCell ref="G18:I18"/>
    <mergeCell ref="J18:K18"/>
    <mergeCell ref="L18:N18"/>
    <mergeCell ref="A32:C32"/>
    <mergeCell ref="D32:Q32"/>
    <mergeCell ref="A33:C33"/>
    <mergeCell ref="D33:Q33"/>
    <mergeCell ref="A34:C34"/>
    <mergeCell ref="D34:Q34"/>
    <mergeCell ref="G19:I19"/>
    <mergeCell ref="J19:K19"/>
    <mergeCell ref="L19:N19"/>
    <mergeCell ref="P19:Q19"/>
    <mergeCell ref="G20:I20"/>
    <mergeCell ref="J20:K20"/>
    <mergeCell ref="L20:N20"/>
    <mergeCell ref="P20:Q20"/>
    <mergeCell ref="A31:C31"/>
    <mergeCell ref="A29:Q29"/>
    <mergeCell ref="A30:Q30"/>
    <mergeCell ref="L22:N22"/>
    <mergeCell ref="P22:Q22"/>
    <mergeCell ref="L24:N24"/>
    <mergeCell ref="P24:Q24"/>
    <mergeCell ref="G25:I25"/>
    <mergeCell ref="J25:K25"/>
    <mergeCell ref="L25:N25"/>
  </mergeCells>
  <pageMargins left="0.75" right="0.25" top="0.75" bottom="0.75" header="0.3" footer="0.3"/>
  <pageSetup scale="76" fitToHeight="0" orientation="portrait" verticalDpi="1200" r:id="rId1"/>
  <headerFooter>
    <oddHeader>&amp;C&amp;"-,Bold"&amp;16 00 63 63.1
Change Order Summary Form</oddHeader>
    <oddFooter>&amp;L&amp;"Calibri,Regular"&amp;11APSU University Design And Construction (UDC)            
Designers’ Manual&amp;R&amp;"Calibri,Regular"&amp;11APPENDIX 3 DIVISION 00 FORMS, Page &amp;P OF &amp;N
V.01-2018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00 63 57 CHANGE ORDER REQUEST</vt:lpstr>
      <vt:lpstr>00 63 63 FORM FOR CO OR CD</vt:lpstr>
      <vt:lpstr>00 63 63.1 CO SUMMARY</vt:lpstr>
      <vt:lpstr>'00 63 57 CHANGE ORDER REQUEST'!Print_Area</vt:lpstr>
      <vt:lpstr>'00 63 63 FORM FOR CO OR CD'!Print_Area</vt:lpstr>
      <vt:lpstr>'00 63 63.1 CO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Tennessee</dc:creator>
  <cp:lastModifiedBy>Petree, Kimberly N.</cp:lastModifiedBy>
  <cp:lastPrinted>2018-03-27T20:38:42Z</cp:lastPrinted>
  <dcterms:created xsi:type="dcterms:W3CDTF">2017-05-24T09:33:35Z</dcterms:created>
  <dcterms:modified xsi:type="dcterms:W3CDTF">2018-03-27T20:38:45Z</dcterms:modified>
</cp:coreProperties>
</file>