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tkinsont/Desktop/"/>
    </mc:Choice>
  </mc:AlternateContent>
  <xr:revisionPtr revIDLastSave="0" documentId="8_{65C0E1DB-F56F-0E4E-95FF-269A48E38DE4}" xr6:coauthVersionLast="47" xr6:coauthVersionMax="47" xr10:uidLastSave="{00000000-0000-0000-0000-000000000000}"/>
  <bookViews>
    <workbookView xWindow="36780" yWindow="1200" windowWidth="22580" windowHeight="18180" xr2:uid="{00000000-000D-0000-FFFF-FFFF00000000}"/>
  </bookViews>
  <sheets>
    <sheet name="Salary Computation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K12" i="1"/>
  <c r="G23" i="1"/>
  <c r="G9" i="1"/>
  <c r="G10" i="1"/>
  <c r="K11" i="1"/>
  <c r="G22" i="1"/>
  <c r="G7" i="1"/>
  <c r="G12" i="1"/>
  <c r="K10" i="1"/>
  <c r="G21" i="1"/>
  <c r="G11" i="1"/>
  <c r="K9" i="1"/>
  <c r="G20" i="1"/>
  <c r="K8" i="1"/>
  <c r="G19" i="1"/>
  <c r="K7" i="1"/>
  <c r="G18" i="1"/>
</calcChain>
</file>

<file path=xl/sharedStrings.xml><?xml version="1.0" encoding="utf-8"?>
<sst xmlns="http://schemas.openxmlformats.org/spreadsheetml/2006/main" count="39" uniqueCount="33">
  <si>
    <t>APSU ORSP Grant Budget Planning Form</t>
  </si>
  <si>
    <t>Enter Annual Salary</t>
  </si>
  <si>
    <t>Enter Appointment in Months</t>
  </si>
  <si>
    <t>NSF 2 month max</t>
  </si>
  <si>
    <t>APSU Summer max</t>
  </si>
  <si>
    <t>Per WLC</t>
  </si>
  <si>
    <t>Per hour</t>
  </si>
  <si>
    <t>Per 1% effort</t>
  </si>
  <si>
    <t>By proposed months</t>
  </si>
  <si>
    <t>By proposed WLC</t>
  </si>
  <si>
    <t>Within summer limit</t>
  </si>
  <si>
    <t>Over summer limit</t>
  </si>
  <si>
    <t>By proposed hours</t>
  </si>
  <si>
    <t>By proposed % effort</t>
  </si>
  <si>
    <t>Enter proposed % effort per semester (just the number)</t>
  </si>
  <si>
    <t>Salary Units/Semester</t>
  </si>
  <si>
    <t>Enter proposed months per semester</t>
  </si>
  <si>
    <t>Enter proposed hours per semester</t>
  </si>
  <si>
    <t>Enter proposed work load credits (WLC) per semester</t>
  </si>
  <si>
    <t>This will autocalulate. Don't change formulas below</t>
  </si>
  <si>
    <t>Enter the information below to compute a per semester salary</t>
  </si>
  <si>
    <t>Salary per semester</t>
  </si>
  <si>
    <t>Salary per month</t>
  </si>
  <si>
    <t>Salary per week</t>
  </si>
  <si>
    <t>WLC/Semester = 15</t>
  </si>
  <si>
    <t>Fall/Spring semester months = 4.5</t>
  </si>
  <si>
    <t>Assumptions:</t>
  </si>
  <si>
    <t>10% effort = 1.5 WLC = .45 months = 67.5 hours PER SEMESTER</t>
  </si>
  <si>
    <t>Compute Faculty Salary on a Grant Per Semester</t>
  </si>
  <si>
    <t>WLC/Summer = 10.66</t>
  </si>
  <si>
    <t xml:space="preserve">Work week hours = 37.5 </t>
  </si>
  <si>
    <t>Grant amounts/semester</t>
  </si>
  <si>
    <t>Grant amounts/year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</si>
</sst>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&quot;$&quot;#,##0.0"/>
    <numFmt numFmtId="167" formatCode="&quot;$&quot;#,##0"/>
  </numFmts>
  <fonts count="9" x14ac:knownFonts="1">
    <font>
      <sz val="10"/>
      <name val="Arial"/>
    </font>
    <font>
      <sz val="10"/>
      <name val="Arial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Roboto"/>
    </font>
    <font>
      <sz val="10"/>
      <color rgb="FF006100"/>
      <name val="Roboto"/>
    </font>
    <font>
      <sz val="10"/>
      <color rgb="FF9C0006"/>
      <name val="Calibri"/>
      <family val="2"/>
      <scheme val="minor"/>
    </font>
    <font>
      <sz val="10"/>
      <color rgb="FF006100"/>
      <name val="Calibri"/>
      <family val="2"/>
      <scheme val="minor"/>
    </font>
    <font>
      <i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center"/>
    </xf>
    <xf numFmtId="167" fontId="4" fillId="0" borderId="2" xfId="2" applyNumberFormat="1" applyFont="1" applyBorder="1" applyAlignment="1">
      <alignment horizontal="center" vertical="center"/>
    </xf>
    <xf numFmtId="44" fontId="4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7" fontId="4" fillId="0" borderId="3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4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4" applyNumberFormat="1" applyFont="1" applyBorder="1" applyAlignment="1">
      <alignment horizontal="center" vertical="center"/>
    </xf>
    <xf numFmtId="9" fontId="4" fillId="0" borderId="0" xfId="4" applyFont="1" applyAlignment="1">
      <alignment horizontal="center" vertical="center"/>
    </xf>
    <xf numFmtId="167" fontId="4" fillId="0" borderId="5" xfId="0" applyNumberFormat="1" applyFont="1" applyBorder="1" applyAlignment="1">
      <alignment horizontal="right" vertical="center"/>
    </xf>
    <xf numFmtId="167" fontId="4" fillId="0" borderId="0" xfId="2" applyNumberFormat="1" applyFont="1" applyAlignment="1">
      <alignment horizontal="right" vertical="top"/>
    </xf>
    <xf numFmtId="0" fontId="4" fillId="0" borderId="6" xfId="0" applyFont="1" applyBorder="1" applyAlignment="1">
      <alignment horizontal="left" vertical="center"/>
    </xf>
    <xf numFmtId="167" fontId="4" fillId="0" borderId="8" xfId="0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7" fontId="7" fillId="3" borderId="0" xfId="3" applyNumberFormat="1" applyFont="1" applyAlignment="1">
      <alignment horizontal="right" vertical="top"/>
    </xf>
    <xf numFmtId="167" fontId="4" fillId="0" borderId="0" xfId="0" applyNumberFormat="1" applyFont="1" applyAlignment="1">
      <alignment horizontal="left" vertical="center"/>
    </xf>
    <xf numFmtId="0" fontId="6" fillId="2" borderId="0" xfId="1" applyFont="1" applyAlignment="1">
      <alignment horizontal="center" vertical="top"/>
    </xf>
    <xf numFmtId="9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vertical="top"/>
    </xf>
    <xf numFmtId="167" fontId="4" fillId="0" borderId="0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0" fontId="4" fillId="0" borderId="10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6" fontId="4" fillId="0" borderId="4" xfId="0" applyNumberFormat="1" applyFont="1" applyBorder="1" applyAlignment="1">
      <alignment horizontal="left" vertical="center"/>
    </xf>
    <xf numFmtId="167" fontId="4" fillId="0" borderId="3" xfId="0" applyNumberFormat="1" applyFont="1" applyBorder="1" applyAlignment="1">
      <alignment horizontal="right" vertical="center"/>
    </xf>
    <xf numFmtId="167" fontId="4" fillId="0" borderId="8" xfId="0" applyNumberFormat="1" applyFont="1" applyBorder="1" applyAlignment="1">
      <alignment horizontal="right" vertical="center"/>
    </xf>
    <xf numFmtId="0" fontId="6" fillId="2" borderId="4" xfId="1" applyFont="1" applyBorder="1" applyAlignment="1">
      <alignment horizontal="center" vertical="top"/>
    </xf>
    <xf numFmtId="0" fontId="6" fillId="2" borderId="0" xfId="1" applyFont="1" applyBorder="1" applyAlignment="1">
      <alignment horizontal="center" vertical="top"/>
    </xf>
    <xf numFmtId="0" fontId="6" fillId="2" borderId="5" xfId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3" borderId="0" xfId="3" applyFont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166" fontId="4" fillId="0" borderId="4" xfId="0" applyNumberFormat="1" applyFont="1" applyBorder="1" applyAlignment="1">
      <alignment horizontal="left" vertical="center"/>
    </xf>
    <xf numFmtId="166" fontId="4" fillId="0" borderId="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top"/>
    </xf>
  </cellXfs>
  <cellStyles count="5">
    <cellStyle name="Bad" xfId="1" builtinId="27"/>
    <cellStyle name="Currency" xfId="2" builtinId="4"/>
    <cellStyle name="Good" xfId="3" builtinId="26"/>
    <cellStyle name="Normal" xfId="0" builtinId="0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="182" zoomScaleNormal="100" zoomScalePageLayoutView="102" workbookViewId="0">
      <selection sqref="A1:K1"/>
    </sheetView>
  </sheetViews>
  <sheetFormatPr baseColWidth="10" defaultRowHeight="13" x14ac:dyDescent="0.15"/>
  <cols>
    <col min="1" max="1" width="38.5" style="1" customWidth="1"/>
    <col min="2" max="2" width="2.1640625" style="1" customWidth="1"/>
    <col min="3" max="3" width="7.83203125" style="1" customWidth="1"/>
    <col min="4" max="4" width="1.1640625" style="1" customWidth="1"/>
    <col min="5" max="5" width="1" style="1" customWidth="1"/>
    <col min="6" max="6" width="15.6640625" style="1" customWidth="1"/>
    <col min="7" max="7" width="7.33203125" style="1" customWidth="1"/>
    <col min="8" max="8" width="1.1640625" style="1" customWidth="1"/>
    <col min="9" max="9" width="10.1640625" style="1" customWidth="1"/>
    <col min="10" max="10" width="5.5" style="1" customWidth="1"/>
    <col min="11" max="11" width="7" style="1" customWidth="1"/>
    <col min="12" max="13" width="1" style="1" customWidth="1"/>
    <col min="14" max="14" width="15.6640625" style="1" customWidth="1"/>
    <col min="15" max="15" width="1.83203125" style="1" customWidth="1"/>
    <col min="16" max="256" width="8.83203125" style="1" customWidth="1"/>
    <col min="257" max="16384" width="10.83203125" style="1"/>
  </cols>
  <sheetData>
    <row r="1" spans="1:17" x14ac:dyDescent="0.1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2"/>
      <c r="M1" s="2"/>
      <c r="N1" s="2"/>
    </row>
    <row r="2" spans="1:17" ht="4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x14ac:dyDescent="0.15">
      <c r="A3" s="43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2"/>
      <c r="M3" s="2"/>
      <c r="N3" s="2"/>
    </row>
    <row r="4" spans="1:17" ht="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7" x14ac:dyDescent="0.15">
      <c r="A5" s="44" t="s">
        <v>27</v>
      </c>
      <c r="B5" s="44"/>
      <c r="C5" s="44"/>
      <c r="D5" s="44"/>
      <c r="E5" s="2"/>
      <c r="F5" s="58" t="s">
        <v>15</v>
      </c>
      <c r="G5" s="46"/>
      <c r="H5" s="34"/>
      <c r="I5" s="46" t="s">
        <v>31</v>
      </c>
      <c r="J5" s="46"/>
      <c r="K5" s="47"/>
      <c r="P5" s="2"/>
      <c r="Q5" s="2"/>
    </row>
    <row r="6" spans="1:17" ht="14" x14ac:dyDescent="0.15">
      <c r="A6" s="45" t="s">
        <v>20</v>
      </c>
      <c r="B6" s="45"/>
      <c r="C6" s="45"/>
      <c r="D6" s="2"/>
      <c r="E6" s="2"/>
      <c r="F6" s="40" t="s">
        <v>19</v>
      </c>
      <c r="G6" s="41"/>
      <c r="H6" s="41"/>
      <c r="I6" s="41"/>
      <c r="J6" s="41"/>
      <c r="K6" s="42"/>
      <c r="P6" s="2"/>
      <c r="Q6" s="2"/>
    </row>
    <row r="7" spans="1:17" ht="12" customHeight="1" x14ac:dyDescent="0.15">
      <c r="A7" s="3" t="s">
        <v>1</v>
      </c>
      <c r="B7" s="3"/>
      <c r="C7" s="4">
        <v>60000</v>
      </c>
      <c r="D7" s="5"/>
      <c r="E7" s="6"/>
      <c r="F7" s="7" t="s">
        <v>21</v>
      </c>
      <c r="G7" s="8">
        <f>G8*4.5</f>
        <v>30000</v>
      </c>
      <c r="H7" s="32"/>
      <c r="I7" s="50" t="s">
        <v>3</v>
      </c>
      <c r="J7" s="51"/>
      <c r="K7" s="8">
        <f>G8*2</f>
        <v>13333.333333333334</v>
      </c>
      <c r="L7" s="10"/>
      <c r="M7" s="11"/>
      <c r="N7" s="10"/>
      <c r="O7" s="2"/>
      <c r="P7" s="2"/>
      <c r="Q7" s="2"/>
    </row>
    <row r="8" spans="1:17" ht="12" customHeight="1" x14ac:dyDescent="0.15">
      <c r="A8" s="12" t="s">
        <v>2</v>
      </c>
      <c r="B8" s="12"/>
      <c r="C8" s="6">
        <v>9</v>
      </c>
      <c r="D8" s="6"/>
      <c r="E8" s="6"/>
      <c r="F8" s="13" t="s">
        <v>22</v>
      </c>
      <c r="G8" s="14">
        <f>C7/C8</f>
        <v>6666.666666666667</v>
      </c>
      <c r="H8" s="32"/>
      <c r="I8" s="52" t="s">
        <v>4</v>
      </c>
      <c r="J8" s="53"/>
      <c r="K8" s="14">
        <f>10.66*G11</f>
        <v>21320</v>
      </c>
      <c r="L8" s="15"/>
      <c r="M8" s="16"/>
      <c r="N8" s="15"/>
      <c r="O8" s="2"/>
      <c r="P8" s="2"/>
      <c r="Q8" s="2"/>
    </row>
    <row r="9" spans="1:17" ht="12" customHeight="1" x14ac:dyDescent="0.15">
      <c r="A9" s="12" t="s">
        <v>14</v>
      </c>
      <c r="B9" s="6"/>
      <c r="C9" s="17">
        <v>10</v>
      </c>
      <c r="D9" s="6"/>
      <c r="E9" s="6"/>
      <c r="F9" s="13" t="s">
        <v>23</v>
      </c>
      <c r="G9" s="14">
        <f>G8/4</f>
        <v>1666.6666666666667</v>
      </c>
      <c r="H9" s="32"/>
      <c r="I9" s="52" t="s">
        <v>9</v>
      </c>
      <c r="J9" s="53"/>
      <c r="K9" s="14">
        <f>C10*G11</f>
        <v>3000</v>
      </c>
      <c r="L9" s="10"/>
      <c r="M9" s="10"/>
      <c r="N9" s="15"/>
      <c r="O9" s="2"/>
      <c r="P9" s="2"/>
      <c r="Q9" s="11"/>
    </row>
    <row r="10" spans="1:17" ht="12" customHeight="1" x14ac:dyDescent="0.15">
      <c r="A10" s="18" t="s">
        <v>18</v>
      </c>
      <c r="B10" s="19"/>
      <c r="C10" s="20">
        <v>1.5</v>
      </c>
      <c r="D10" s="21"/>
      <c r="E10" s="6"/>
      <c r="F10" s="13" t="s">
        <v>6</v>
      </c>
      <c r="G10" s="14">
        <f>G9/37.5</f>
        <v>44.44444444444445</v>
      </c>
      <c r="H10" s="32"/>
      <c r="I10" s="56" t="s">
        <v>13</v>
      </c>
      <c r="J10" s="57"/>
      <c r="K10" s="14">
        <f>G12*C9</f>
        <v>3000</v>
      </c>
    </row>
    <row r="11" spans="1:17" ht="12" customHeight="1" x14ac:dyDescent="0.15">
      <c r="A11" s="18" t="s">
        <v>16</v>
      </c>
      <c r="B11" s="19"/>
      <c r="C11" s="19">
        <v>0.45</v>
      </c>
      <c r="D11" s="6"/>
      <c r="E11" s="6"/>
      <c r="F11" s="13" t="s">
        <v>5</v>
      </c>
      <c r="G11" s="14">
        <f>G7/15</f>
        <v>2000</v>
      </c>
      <c r="H11" s="32"/>
      <c r="I11" s="48" t="s">
        <v>12</v>
      </c>
      <c r="J11" s="49"/>
      <c r="K11" s="22">
        <f>G10*C12</f>
        <v>3000.0000000000005</v>
      </c>
      <c r="L11" s="23"/>
      <c r="O11" s="2"/>
      <c r="P11" s="2"/>
      <c r="Q11" s="2"/>
    </row>
    <row r="12" spans="1:17" ht="13" customHeight="1" x14ac:dyDescent="0.15">
      <c r="A12" s="18" t="s">
        <v>17</v>
      </c>
      <c r="B12" s="19"/>
      <c r="C12" s="19">
        <v>67.5</v>
      </c>
      <c r="D12" s="6"/>
      <c r="E12" s="6"/>
      <c r="F12" s="24" t="s">
        <v>7</v>
      </c>
      <c r="G12" s="25">
        <f>G7*0.01</f>
        <v>300</v>
      </c>
      <c r="H12" s="33"/>
      <c r="I12" s="54" t="s">
        <v>8</v>
      </c>
      <c r="J12" s="55"/>
      <c r="K12" s="25">
        <f>G8*C11</f>
        <v>3000</v>
      </c>
      <c r="L12" s="23"/>
      <c r="Q12" s="2"/>
    </row>
    <row r="13" spans="1:17" ht="6" customHeight="1" x14ac:dyDescent="0.15">
      <c r="A13" s="12"/>
      <c r="B13" s="6"/>
      <c r="C13" s="6"/>
      <c r="D13" s="6"/>
      <c r="E13" s="6"/>
      <c r="F13" s="12"/>
      <c r="G13" s="9"/>
      <c r="H13" s="26"/>
    </row>
    <row r="14" spans="1:17" ht="13" customHeight="1" x14ac:dyDescent="0.15">
      <c r="H14" s="27"/>
      <c r="I14" s="28" t="s">
        <v>10</v>
      </c>
      <c r="J14" s="11"/>
    </row>
    <row r="15" spans="1:17" ht="12" customHeight="1" x14ac:dyDescent="0.15">
      <c r="H15" s="29"/>
      <c r="I15" s="30" t="s">
        <v>11</v>
      </c>
    </row>
    <row r="16" spans="1:17" ht="6" customHeight="1" x14ac:dyDescent="0.15"/>
    <row r="17" spans="1:7" x14ac:dyDescent="0.15">
      <c r="A17" s="1" t="s">
        <v>26</v>
      </c>
      <c r="F17" s="1" t="s">
        <v>32</v>
      </c>
    </row>
    <row r="18" spans="1:7" x14ac:dyDescent="0.15">
      <c r="A18" s="1" t="s">
        <v>24</v>
      </c>
      <c r="F18" s="35" t="s">
        <v>3</v>
      </c>
      <c r="G18" s="38">
        <f>K7</f>
        <v>13333.333333333334</v>
      </c>
    </row>
    <row r="19" spans="1:7" x14ac:dyDescent="0.15">
      <c r="A19" s="1" t="s">
        <v>29</v>
      </c>
      <c r="F19" s="13" t="s">
        <v>4</v>
      </c>
      <c r="G19" s="22">
        <f>K8</f>
        <v>21320</v>
      </c>
    </row>
    <row r="20" spans="1:7" x14ac:dyDescent="0.15">
      <c r="A20" s="1" t="s">
        <v>30</v>
      </c>
      <c r="F20" s="13" t="s">
        <v>9</v>
      </c>
      <c r="G20" s="22">
        <f>K9*2</f>
        <v>6000</v>
      </c>
    </row>
    <row r="21" spans="1:7" x14ac:dyDescent="0.15">
      <c r="A21" s="1" t="s">
        <v>25</v>
      </c>
      <c r="F21" s="36" t="s">
        <v>13</v>
      </c>
      <c r="G21" s="22">
        <f>K10*2</f>
        <v>6000</v>
      </c>
    </row>
    <row r="22" spans="1:7" x14ac:dyDescent="0.15">
      <c r="F22" s="37" t="s">
        <v>12</v>
      </c>
      <c r="G22" s="22">
        <f>K11*2</f>
        <v>6000.0000000000009</v>
      </c>
    </row>
    <row r="23" spans="1:7" x14ac:dyDescent="0.15">
      <c r="F23" s="24" t="s">
        <v>8</v>
      </c>
      <c r="G23" s="39">
        <f>K12*2</f>
        <v>6000</v>
      </c>
    </row>
    <row r="36" spans="15:15" x14ac:dyDescent="0.15">
      <c r="O36" s="31"/>
    </row>
  </sheetData>
  <sheetProtection selectLockedCells="1"/>
  <mergeCells count="13">
    <mergeCell ref="A1:K1"/>
    <mergeCell ref="I11:J11"/>
    <mergeCell ref="I7:J7"/>
    <mergeCell ref="I8:J8"/>
    <mergeCell ref="I9:J9"/>
    <mergeCell ref="I12:J12"/>
    <mergeCell ref="I10:J10"/>
    <mergeCell ref="F6:K6"/>
    <mergeCell ref="A3:K3"/>
    <mergeCell ref="A5:D5"/>
    <mergeCell ref="A6:C6"/>
    <mergeCell ref="I5:K5"/>
    <mergeCell ref="F5:G5"/>
  </mergeCells>
  <phoneticPr fontId="0" type="noConversion"/>
  <conditionalFormatting sqref="K12">
    <cfRule type="cellIs" dxfId="1" priority="1" stopIfTrue="1" operator="lessThan">
      <formula>$K$8</formula>
    </cfRule>
    <cfRule type="cellIs" dxfId="0" priority="2" stopIfTrue="1" operator="greaterThan">
      <formula>$K$8</formula>
    </cfRule>
  </conditionalFormatting>
  <printOptions horizontalCentered="1" gridLines="1"/>
  <pageMargins left="0.53" right="0.53" top="1.48" bottom="1" header="0.31" footer="0.5"/>
  <pageSetup scale="74" orientation="portrait"/>
  <headerFooter alignWithMargins="0">
    <oddHeader>&amp;C&amp;"Times New Roman,Bold"&amp;12Funding Agency
Proposal Title
PI and Co-PIs
Funding Period</oddHeader>
    <oddFooter>&amp;L&amp;"Times New Roman,Regular"&amp;8&amp;F/&amp;T/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Computations</vt:lpstr>
    </vt:vector>
  </TitlesOfParts>
  <Company>WKU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 Anderson</dc:creator>
  <cp:lastModifiedBy>Microsoft Office User</cp:lastModifiedBy>
  <cp:lastPrinted>2019-02-16T00:25:49Z</cp:lastPrinted>
  <dcterms:created xsi:type="dcterms:W3CDTF">2002-01-04T15:22:54Z</dcterms:created>
  <dcterms:modified xsi:type="dcterms:W3CDTF">2021-10-25T19:20:24Z</dcterms:modified>
</cp:coreProperties>
</file>